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987"/>
  </bookViews>
  <sheets>
    <sheet name="Sheet1" sheetId="1" r:id="rId1"/>
  </sheets>
  <definedNames>
    <definedName name="_xlnm._FilterDatabase" localSheetId="0" hidden="1">Sheet1!$A$12:$F$146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<sst xmlns="http://schemas.openxmlformats.org/spreadsheetml/2006/main" count="255" uniqueCount="239">
  <si>
    <t>附件1</t>
  </si>
  <si>
    <t>2025年中央财政衔接推进乡村振兴（巩固脱贫成果和乡村振兴
任务）补助资金安排情况表</t>
  </si>
  <si>
    <t>[制表]农业处</t>
  </si>
  <si>
    <t xml:space="preserve"> 单位：万元</t>
  </si>
  <si>
    <t>单位编码</t>
  </si>
  <si>
    <t>单   位</t>
  </si>
  <si>
    <t>中央资金
分配金额</t>
  </si>
  <si>
    <t>其中：支持易地扶贫搬迁后续发展</t>
  </si>
  <si>
    <t>备 注</t>
  </si>
  <si>
    <t xml:space="preserve">      合      计</t>
  </si>
  <si>
    <t>省级主管部门合计</t>
  </si>
  <si>
    <t>省财政厅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</si>
  <si>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</si>
  <si>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</si>
  <si>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</si>
  <si>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</si>
  <si>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</si>
  <si>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</si>
  <si>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</si>
  <si>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</si>
  <si>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</si>
  <si>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</si>
  <si>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</si>
  <si>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</si>
  <si>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</si>
  <si>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</si>
  <si>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</si>
  <si>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</si>
  <si>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</si>
  <si>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</si>
  <si>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</si>
  <si>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</si>
  <si>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</si>
  <si>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</si>
  <si>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</si>
  <si>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</si>
  <si>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</si>
  <si>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</si>
  <si>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>901015105001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</si>
  <si>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贵阳经济技术开发区</t>
    </r>
  </si>
  <si>
    <t>901014105001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</si>
  <si>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贵阳综合保税区</t>
    </r>
  </si>
  <si>
    <t xml:space="preserve">    六盘水市</t>
  </si>
  <si>
    <t>909105001</t>
  </si>
  <si>
    <t xml:space="preserve">      六盘水市本级</t>
  </si>
  <si>
    <t>高新区66万元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</si>
  <si>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</si>
  <si>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</si>
  <si>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</si>
  <si>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</si>
  <si>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盘州市△</t>
  </si>
  <si>
    <t>909003105001</t>
  </si>
  <si>
    <t xml:space="preserve">        水城区△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</si>
  <si>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</si>
  <si>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</si>
  <si>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</si>
  <si>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</si>
  <si>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</si>
  <si>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>新蒲新区8万元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</si>
  <si>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</si>
  <si>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</si>
  <si>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</si>
  <si>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</si>
  <si>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</si>
  <si>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</si>
  <si>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</si>
  <si>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</si>
  <si>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</si>
  <si>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</si>
  <si>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</si>
  <si>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</si>
  <si>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</si>
  <si>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</si>
  <si>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</si>
  <si>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</si>
  <si>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</si>
  <si>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</si>
  <si>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</si>
  <si>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</si>
  <si>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</si>
  <si>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</si>
  <si>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</si>
  <si>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</si>
  <si>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</si>
  <si>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</si>
  <si>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</si>
  <si>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</si>
  <si>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</si>
  <si>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</si>
  <si>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</si>
  <si>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</si>
  <si>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>黄果树旅游区131万元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</si>
  <si>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</si>
  <si>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</si>
  <si>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</si>
  <si>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</si>
  <si>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</si>
  <si>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</si>
  <si>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</si>
  <si>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</si>
  <si>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</si>
  <si>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</si>
  <si>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</si>
  <si>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>902007105001</t>
  </si>
  <si>
    <t xml:space="preserve">        紫云苗族布依族自治县△</t>
  </si>
  <si>
    <t>902009105001</t>
  </si>
  <si>
    <r>
      <rPr>
        <sz val="14"/>
        <rFont val="宋体"/>
        <charset val="134"/>
      </rPr>
      <t xml:space="preserve"> </t>
    </r>
    <r>
      <rPr>
        <sz val="14"/>
        <rFont val="宋体"/>
        <charset val="134"/>
      </rPr>
      <t xml:space="preserve">       安顺经济技术开发区</t>
    </r>
  </si>
  <si>
    <t xml:space="preserve">    黔南布依族苗族自治州</t>
  </si>
  <si>
    <t>904105001</t>
  </si>
  <si>
    <t xml:space="preserve">      黔南布依族苗族自治州本级</t>
  </si>
  <si>
    <t>都匀经开区273万元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</si>
  <si>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</si>
  <si>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</si>
  <si>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</si>
  <si>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</si>
  <si>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</si>
  <si>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</si>
  <si>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</si>
  <si>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</si>
  <si>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</si>
  <si>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</si>
  <si>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</si>
  <si>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</si>
  <si>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</si>
  <si>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</si>
  <si>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</si>
  <si>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</si>
  <si>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</si>
  <si>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</si>
  <si>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</si>
  <si>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</si>
  <si>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</si>
  <si>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</si>
  <si>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</si>
  <si>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</si>
  <si>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</si>
  <si>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</si>
  <si>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</si>
  <si>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</si>
  <si>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</si>
  <si>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</si>
  <si>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</si>
  <si>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</si>
  <si>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</si>
  <si>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</si>
  <si>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</si>
  <si>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</si>
  <si>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</si>
  <si>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</si>
  <si>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</si>
  <si>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</si>
  <si>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</si>
  <si>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</si>
  <si>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</si>
  <si>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</si>
  <si>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</si>
  <si>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</si>
  <si>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</si>
  <si>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</si>
  <si>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</si>
  <si>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</si>
  <si>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</si>
  <si>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</si>
  <si>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</si>
  <si>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</si>
  <si>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</si>
  <si>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</si>
  <si>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</si>
  <si>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</si>
  <si>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</si>
  <si>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</si>
  <si>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台江县△</t>
  </si>
  <si>
    <t xml:space="preserve">    毕节市</t>
  </si>
  <si>
    <t>905105001</t>
  </si>
  <si>
    <t xml:space="preserve">      毕节市本级</t>
  </si>
  <si>
    <t>百里杜鹃57万元，金海湖区104万元。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</si>
  <si>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</si>
  <si>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</si>
  <si>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</si>
  <si>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</si>
  <si>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</si>
  <si>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</si>
  <si>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黔西市△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</si>
  <si>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</si>
  <si>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</si>
  <si>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</si>
  <si>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</si>
  <si>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</si>
  <si>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</si>
  <si>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</si>
  <si>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</si>
  <si>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</si>
  <si>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</si>
  <si>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</si>
  <si>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</si>
  <si>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</si>
  <si>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>大龙开发区362万，高新区157万元。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</si>
  <si>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</si>
  <si>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</si>
  <si>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</si>
  <si>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</si>
  <si>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</si>
  <si>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</si>
  <si>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</si>
  <si>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</si>
  <si>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</si>
  <si>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</si>
  <si>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</si>
  <si>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</si>
  <si>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</si>
  <si>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</si>
  <si>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</si>
  <si>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</si>
  <si>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</si>
  <si>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</si>
  <si>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</si>
  <si>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</si>
  <si>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</si>
  <si>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</si>
  <si>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</si>
  <si>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</si>
  <si>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</si>
  <si>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</si>
  <si>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</si>
  <si>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</si>
  <si>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兴仁市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</si>
  <si>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</si>
  <si>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</si>
  <si>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</si>
  <si>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</si>
  <si>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</si>
  <si>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</si>
  <si>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</si>
  <si>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</si>
  <si>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</si>
  <si>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</si>
  <si>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</si>
  <si>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</si>
  <si>
    <t xml:space="preserve">    贵安新区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</si>
</sst>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00_ "/>
    <numFmt numFmtId="177" formatCode="#,##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4"/>
      <name val="黑体"/>
      <charset val="134"/>
    </font>
    <font>
      <sz val="18"/>
      <name val="方正小标宋_GBK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19" borderId="7" applyNumberFormat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8" fillId="8" borderId="5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3" fontId="2" fillId="2" borderId="1" xfId="0" applyNumberFormat="1" applyFont="1" applyFill="1" applyBorder="1" applyAlignment="1" applyProtection="1">
      <alignment vertical="center"/>
    </xf>
    <xf numFmtId="177" fontId="5" fillId="2" borderId="1" xfId="0" applyNumberFormat="1" applyFont="1" applyFill="1" applyBorder="1" applyAlignment="1">
      <alignment horizontal="right" vertical="center" wrapText="1"/>
    </xf>
    <xf numFmtId="176" fontId="5" fillId="2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 applyProtection="1">
      <alignment horizontal="center" vertical="center"/>
    </xf>
    <xf numFmtId="3" fontId="2" fillId="3" borderId="1" xfId="0" applyNumberFormat="1" applyFont="1" applyFill="1" applyBorder="1" applyAlignment="1" applyProtection="1">
      <alignment horizontal="left" vertical="center"/>
    </xf>
    <xf numFmtId="177" fontId="5" fillId="3" borderId="1" xfId="0" applyNumberFormat="1" applyFont="1" applyFill="1" applyBorder="1" applyAlignment="1">
      <alignment horizontal="right" vertical="center" wrapText="1"/>
    </xf>
    <xf numFmtId="49" fontId="1" fillId="4" borderId="2" xfId="0" applyNumberFormat="1" applyFont="1" applyFill="1" applyBorder="1" applyAlignment="1">
      <alignment horizontal="left"/>
    </xf>
    <xf numFmtId="3" fontId="2" fillId="4" borderId="1" xfId="0" applyNumberFormat="1" applyFont="1" applyFill="1" applyBorder="1" applyAlignment="1" applyProtection="1">
      <alignment horizontal="left" vertical="center"/>
    </xf>
    <xf numFmtId="177" fontId="5" fillId="0" borderId="1" xfId="0" applyNumberFormat="1" applyFont="1" applyFill="1" applyBorder="1" applyAlignment="1">
      <alignment horizontal="right" vertical="center" wrapText="1"/>
    </xf>
    <xf numFmtId="177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1" fillId="4" borderId="0" xfId="0" applyNumberFormat="1" applyFont="1" applyFill="1" applyBorder="1" applyAlignment="1">
      <alignment horizontal="left"/>
    </xf>
    <xf numFmtId="177" fontId="5" fillId="3" borderId="1" xfId="0" applyNumberFormat="1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justify" vertical="center" wrapText="1"/>
    </xf>
    <xf numFmtId="177" fontId="5" fillId="5" borderId="1" xfId="0" applyNumberFormat="1" applyFont="1" applyFill="1" applyBorder="1" applyAlignment="1">
      <alignment vertical="center" wrapText="1"/>
    </xf>
    <xf numFmtId="49" fontId="1" fillId="4" borderId="3" xfId="0" applyNumberFormat="1" applyFont="1" applyFill="1" applyBorder="1" applyAlignment="1">
      <alignment horizontal="left"/>
    </xf>
    <xf numFmtId="49" fontId="1" fillId="4" borderId="4" xfId="0" applyNumberFormat="1" applyFont="1" applyFill="1" applyBorder="1" applyAlignment="1">
      <alignment horizontal="left"/>
    </xf>
    <xf numFmtId="177" fontId="5" fillId="5" borderId="1" xfId="0" applyNumberFormat="1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F146"/>
  <sheetViews>
    <sheetView tabSelected="1" topLeftCell="B1" workbookViewId="0">
      <pane ySplit="4" topLeftCell="A105" activePane="bottomLeft" state="frozen"/>
      <selection/>
      <selection pane="bottomLeft" activeCell="B112" sqref="B112"/>
    </sheetView>
  </sheetViews>
  <sheetFormatPr defaultColWidth="10" defaultRowHeight="15.6" outlineLevelCol="5"/>
  <cols>
    <col min="1" max="1" width="15.4166666666667" style="1" hidden="1" customWidth="1"/>
    <col min="2" max="2" width="45.6666666666667" style="1" customWidth="1"/>
    <col min="3" max="4" width="17.75" style="1" customWidth="1"/>
    <col min="5" max="5" width="17.6666666666667" style="1" customWidth="1"/>
    <col min="6" max="252" width="10" style="1"/>
  </cols>
  <sheetData>
    <row r="1" ht="23" customHeight="1" spans="2:2">
      <c r="B1" s="3" t="s">
        <v>0</v>
      </c>
    </row>
    <row r="2" s="1" customFormat="1" ht="56" customHeight="1" spans="2:5">
      <c r="B2" s="4" t="s">
        <v>1</v>
      </c>
      <c r="C2" s="5"/>
      <c r="D2" s="5"/>
      <c r="E2" s="5"/>
    </row>
    <row r="3" s="1" customFormat="1" ht="23.25" customHeight="1" spans="2:5">
      <c r="B3" s="6" t="s">
        <v>2</v>
      </c>
      <c r="E3" s="7" t="s">
        <v>3</v>
      </c>
    </row>
    <row r="4" s="2" customFormat="1" ht="54" customHeight="1" spans="1:6">
      <c r="A4" s="2" t="s">
        <v>4</v>
      </c>
      <c r="B4" s="8" t="s">
        <v>5</v>
      </c>
      <c r="C4" s="9" t="s">
        <v>6</v>
      </c>
      <c r="D4" s="9" t="s">
        <v>7</v>
      </c>
      <c r="E4" s="9" t="s">
        <v>8</v>
      </c>
      <c r="F4" s="10"/>
    </row>
    <row r="5" s="2" customFormat="1" ht="20.1" customHeight="1" spans="2:5">
      <c r="B5" s="11" t="s">
        <v>9</v>
      </c>
      <c r="C5" s="12">
        <f>C8+C9+C6</f>
        <v>146452</v>
      </c>
      <c r="D5" s="12">
        <f>D8+D9+D6</f>
        <v>13500</v>
      </c>
      <c r="E5" s="13"/>
    </row>
    <row r="6" s="2" customFormat="1" ht="20.1" customHeight="1" spans="2:5">
      <c r="B6" s="11" t="s">
        <v>10</v>
      </c>
      <c r="C6" s="13">
        <f>C7</f>
        <v>-35164.7968</v>
      </c>
      <c r="D6" s="12">
        <v>0</v>
      </c>
      <c r="E6" s="12"/>
    </row>
    <row r="7" s="2" customFormat="1" ht="20.1" customHeight="1" spans="2:5">
      <c r="B7" s="11" t="s">
        <v>11</v>
      </c>
      <c r="C7" s="13">
        <v>-35164.7968</v>
      </c>
      <c r="D7" s="12">
        <v>0</v>
      </c>
      <c r="E7" s="12"/>
    </row>
    <row r="8" s="2" customFormat="1" ht="20.1" customHeight="1" spans="2:5">
      <c r="B8" s="11" t="s">
        <v>12</v>
      </c>
      <c r="C8" s="12">
        <f>C13+C28+C37+C56+C68+C85+C106+C119+C134+C146</f>
        <v>1158</v>
      </c>
      <c r="D8" s="12">
        <f>D13+D28+D37+D56+D68+D85+D106+D119+D134+D146</f>
        <v>763</v>
      </c>
      <c r="E8" s="12"/>
    </row>
    <row r="9" s="2" customFormat="1" ht="20.1" customHeight="1" spans="2:5">
      <c r="B9" s="11" t="s">
        <v>13</v>
      </c>
      <c r="C9" s="13">
        <f t="shared" ref="C9:C14" si="0">C10+C11</f>
        <v>180458.7968</v>
      </c>
      <c r="D9" s="12">
        <f>D10+D11</f>
        <v>12737</v>
      </c>
      <c r="E9" s="13"/>
    </row>
    <row r="10" s="2" customFormat="1" ht="20.1" customHeight="1" spans="2:5">
      <c r="B10" s="14" t="s">
        <v>14</v>
      </c>
      <c r="C10" s="12">
        <f>C15+C30+C39+C58+C70+C87+C108+C121+C136</f>
        <v>49706</v>
      </c>
      <c r="D10" s="12">
        <f>D15+D30+D39+D58+D70+D87+D108+D121+D136</f>
        <v>4915</v>
      </c>
      <c r="E10" s="12"/>
    </row>
    <row r="11" s="2" customFormat="1" ht="20.1" customHeight="1" spans="2:5">
      <c r="B11" s="14" t="s">
        <v>15</v>
      </c>
      <c r="C11" s="13">
        <f>SUM(C16,C31,C40,C59,C71,C88,C109,C122,C137)</f>
        <v>130752.7968</v>
      </c>
      <c r="D11" s="12">
        <f>SUM(D16,D31,D40,D59,D71,D88,D109,D122,D137)</f>
        <v>7822</v>
      </c>
      <c r="E11" s="13"/>
    </row>
    <row r="12" s="2" customFormat="1" ht="20.1" customHeight="1" spans="2:5">
      <c r="B12" s="15" t="s">
        <v>16</v>
      </c>
      <c r="C12" s="16">
        <f t="shared" si="0"/>
        <v>208</v>
      </c>
      <c r="D12" s="16">
        <f>D13+D14</f>
        <v>208</v>
      </c>
      <c r="E12" s="16"/>
    </row>
    <row r="13" s="2" customFormat="1" ht="25" hidden="1" customHeight="1" spans="1:5">
      <c r="A13" s="17" t="s">
        <v>17</v>
      </c>
      <c r="B13" s="18" t="s">
        <v>18</v>
      </c>
      <c r="C13" s="19"/>
      <c r="D13" s="19"/>
      <c r="E13" s="20"/>
    </row>
    <row r="14" s="2" customFormat="1" ht="20.1" customHeight="1" spans="2:5">
      <c r="B14" s="15" t="s">
        <v>19</v>
      </c>
      <c r="C14" s="16">
        <f t="shared" si="0"/>
        <v>208</v>
      </c>
      <c r="D14" s="16">
        <f>D15+D16</f>
        <v>208</v>
      </c>
      <c r="E14" s="16"/>
    </row>
    <row r="15" s="2" customFormat="1" ht="20.1" customHeight="1" spans="2:5">
      <c r="B15" s="15" t="s">
        <v>20</v>
      </c>
      <c r="C15" s="16">
        <f>SUM(C17:C19)+C24+C25+C26</f>
        <v>8</v>
      </c>
      <c r="D15" s="16">
        <f>SUM(D17:D19)+D24+D25+D26</f>
        <v>8</v>
      </c>
      <c r="E15" s="16"/>
    </row>
    <row r="16" s="2" customFormat="1" ht="20.1" customHeight="1" spans="2:5">
      <c r="B16" s="15" t="s">
        <v>21</v>
      </c>
      <c r="C16" s="16">
        <f>SUM(C20:C23)</f>
        <v>200</v>
      </c>
      <c r="D16" s="16">
        <f>SUM(D20:D23)</f>
        <v>200</v>
      </c>
      <c r="E16" s="16"/>
    </row>
    <row r="17" s="2" customFormat="1" ht="20.1" customHeight="1" spans="1:5">
      <c r="A17" s="17" t="s">
        <v>22</v>
      </c>
      <c r="B17" s="18" t="s">
        <v>23</v>
      </c>
      <c r="C17" s="19">
        <v>4</v>
      </c>
      <c r="D17" s="19">
        <v>4</v>
      </c>
      <c r="E17" s="20"/>
    </row>
    <row r="18" s="2" customFormat="1" ht="20.1" customHeight="1" spans="1:5">
      <c r="A18" s="17" t="s">
        <v>24</v>
      </c>
      <c r="B18" s="18" t="s">
        <v>25</v>
      </c>
      <c r="C18" s="19">
        <v>4</v>
      </c>
      <c r="D18" s="19">
        <v>4</v>
      </c>
      <c r="E18" s="20"/>
    </row>
    <row r="19" s="2" customFormat="1" ht="20.1" customHeight="1" spans="1:5">
      <c r="A19" s="17" t="s">
        <v>26</v>
      </c>
      <c r="B19" s="18" t="s">
        <v>27</v>
      </c>
      <c r="C19" s="19">
        <v>0</v>
      </c>
      <c r="D19" s="19">
        <v>0</v>
      </c>
      <c r="E19" s="20"/>
    </row>
    <row r="20" s="2" customFormat="1" ht="20.1" customHeight="1" spans="1:5">
      <c r="A20" s="17" t="s">
        <v>28</v>
      </c>
      <c r="B20" s="18" t="s">
        <v>29</v>
      </c>
      <c r="C20" s="19">
        <v>28</v>
      </c>
      <c r="D20" s="19">
        <v>28</v>
      </c>
      <c r="E20" s="20"/>
    </row>
    <row r="21" s="2" customFormat="1" ht="20.1" customHeight="1" spans="1:5">
      <c r="A21" s="17" t="s">
        <v>30</v>
      </c>
      <c r="B21" s="18" t="s">
        <v>31</v>
      </c>
      <c r="C21" s="19">
        <v>120</v>
      </c>
      <c r="D21" s="19">
        <v>120</v>
      </c>
      <c r="E21" s="20"/>
    </row>
    <row r="22" s="2" customFormat="1" ht="20.1" customHeight="1" spans="1:5">
      <c r="A22" s="17" t="s">
        <v>32</v>
      </c>
      <c r="B22" s="18" t="s">
        <v>33</v>
      </c>
      <c r="C22" s="19">
        <v>26</v>
      </c>
      <c r="D22" s="19">
        <v>26</v>
      </c>
      <c r="E22" s="20"/>
    </row>
    <row r="23" s="2" customFormat="1" ht="20.1" customHeight="1" spans="1:5">
      <c r="A23" s="17" t="s">
        <v>34</v>
      </c>
      <c r="B23" s="18" t="s">
        <v>35</v>
      </c>
      <c r="C23" s="19">
        <v>26</v>
      </c>
      <c r="D23" s="19">
        <v>26</v>
      </c>
      <c r="E23" s="20"/>
    </row>
    <row r="24" s="2" customFormat="1" ht="20.1" customHeight="1" spans="1:5">
      <c r="A24" s="17" t="s">
        <v>36</v>
      </c>
      <c r="B24" s="18" t="s">
        <v>37</v>
      </c>
      <c r="C24" s="19">
        <v>0</v>
      </c>
      <c r="D24" s="19">
        <v>0</v>
      </c>
      <c r="E24" s="20"/>
    </row>
    <row r="25" s="2" customFormat="1" ht="20.1" hidden="1" customHeight="1" spans="1:5">
      <c r="A25" s="17" t="s">
        <v>38</v>
      </c>
      <c r="B25" s="18" t="s">
        <v>39</v>
      </c>
      <c r="C25" s="21"/>
      <c r="D25" s="21"/>
      <c r="E25" s="20"/>
    </row>
    <row r="26" s="2" customFormat="1" ht="20.1" hidden="1" customHeight="1" spans="1:5">
      <c r="A26" s="22" t="s">
        <v>40</v>
      </c>
      <c r="B26" s="18" t="s">
        <v>41</v>
      </c>
      <c r="C26" s="21"/>
      <c r="D26" s="21"/>
      <c r="E26" s="20"/>
    </row>
    <row r="27" s="2" customFormat="1" ht="20.1" customHeight="1" spans="2:5">
      <c r="B27" s="15" t="s">
        <v>42</v>
      </c>
      <c r="C27" s="16">
        <f>C28+C29</f>
        <v>12691</v>
      </c>
      <c r="D27" s="16">
        <f>D28+D29</f>
        <v>66</v>
      </c>
      <c r="E27" s="23"/>
    </row>
    <row r="28" s="2" customFormat="1" ht="17.4" spans="1:5">
      <c r="A28" s="17" t="s">
        <v>43</v>
      </c>
      <c r="B28" s="18" t="s">
        <v>44</v>
      </c>
      <c r="C28" s="19">
        <v>66</v>
      </c>
      <c r="D28" s="19">
        <v>66</v>
      </c>
      <c r="E28" s="20" t="s">
        <v>45</v>
      </c>
    </row>
    <row r="29" s="2" customFormat="1" ht="20.1" customHeight="1" spans="2:5">
      <c r="B29" s="15" t="s">
        <v>46</v>
      </c>
      <c r="C29" s="16">
        <f>C30+C31</f>
        <v>12625</v>
      </c>
      <c r="D29" s="16"/>
      <c r="E29" s="23"/>
    </row>
    <row r="30" s="2" customFormat="1" ht="20.1" customHeight="1" spans="2:5">
      <c r="B30" s="15" t="s">
        <v>20</v>
      </c>
      <c r="C30" s="16">
        <f>C35</f>
        <v>850</v>
      </c>
      <c r="D30" s="16">
        <f>D35</f>
        <v>58</v>
      </c>
      <c r="E30" s="23"/>
    </row>
    <row r="31" s="2" customFormat="1" ht="20.1" customHeight="1" spans="2:5">
      <c r="B31" s="15" t="s">
        <v>21</v>
      </c>
      <c r="C31" s="16">
        <f>SUM(C32:C34)</f>
        <v>11775</v>
      </c>
      <c r="D31" s="16">
        <f>SUM(D32:D34)</f>
        <v>593</v>
      </c>
      <c r="E31" s="23"/>
    </row>
    <row r="32" s="2" customFormat="1" ht="20.1" customHeight="1" spans="1:5">
      <c r="A32" s="17" t="s">
        <v>47</v>
      </c>
      <c r="B32" s="18" t="s">
        <v>48</v>
      </c>
      <c r="C32" s="19">
        <v>1834</v>
      </c>
      <c r="D32" s="19">
        <v>85</v>
      </c>
      <c r="E32" s="20"/>
    </row>
    <row r="33" s="2" customFormat="1" ht="20.1" customHeight="1" spans="1:5">
      <c r="A33" s="17" t="s">
        <v>49</v>
      </c>
      <c r="B33" s="18" t="s">
        <v>50</v>
      </c>
      <c r="C33" s="19">
        <v>3862</v>
      </c>
      <c r="D33" s="19">
        <v>116</v>
      </c>
      <c r="E33" s="20"/>
    </row>
    <row r="34" s="2" customFormat="1" ht="20.1" customHeight="1" spans="1:5">
      <c r="A34" s="17" t="s">
        <v>51</v>
      </c>
      <c r="B34" s="18" t="s">
        <v>52</v>
      </c>
      <c r="C34" s="19">
        <v>6079</v>
      </c>
      <c r="D34" s="19">
        <v>392</v>
      </c>
      <c r="E34" s="20"/>
    </row>
    <row r="35" s="2" customFormat="1" ht="20.1" customHeight="1" spans="1:5">
      <c r="A35" s="17" t="s">
        <v>53</v>
      </c>
      <c r="B35" s="18" t="s">
        <v>54</v>
      </c>
      <c r="C35" s="19">
        <v>850</v>
      </c>
      <c r="D35" s="19">
        <v>58</v>
      </c>
      <c r="E35" s="20"/>
    </row>
    <row r="36" s="2" customFormat="1" ht="20.1" customHeight="1" spans="2:5">
      <c r="B36" s="15" t="s">
        <v>55</v>
      </c>
      <c r="C36" s="16">
        <f>C37+C38</f>
        <v>13603</v>
      </c>
      <c r="D36" s="16">
        <f>D37+D38</f>
        <v>898</v>
      </c>
      <c r="E36" s="23"/>
    </row>
    <row r="37" s="2" customFormat="1" ht="28" customHeight="1" spans="1:5">
      <c r="A37" s="17" t="s">
        <v>56</v>
      </c>
      <c r="B37" s="18" t="s">
        <v>57</v>
      </c>
      <c r="C37" s="19">
        <v>8</v>
      </c>
      <c r="D37" s="19">
        <v>8</v>
      </c>
      <c r="E37" s="20" t="s">
        <v>58</v>
      </c>
    </row>
    <row r="38" s="2" customFormat="1" ht="20.1" customHeight="1" spans="2:5">
      <c r="B38" s="15" t="s">
        <v>59</v>
      </c>
      <c r="C38" s="16">
        <f>C39+C40</f>
        <v>13595</v>
      </c>
      <c r="D38" s="16">
        <f>D39+D40</f>
        <v>890</v>
      </c>
      <c r="E38" s="23"/>
    </row>
    <row r="39" s="2" customFormat="1" ht="20.1" customHeight="1" spans="2:5">
      <c r="B39" s="15" t="s">
        <v>20</v>
      </c>
      <c r="C39" s="16">
        <f>C41+C42+C43</f>
        <v>1938</v>
      </c>
      <c r="D39" s="16">
        <f>D41+D42+D43</f>
        <v>97</v>
      </c>
      <c r="E39" s="23"/>
    </row>
    <row r="40" s="2" customFormat="1" ht="20.1" customHeight="1" spans="2:5">
      <c r="B40" s="15" t="s">
        <v>21</v>
      </c>
      <c r="C40" s="16">
        <f>SUM(C44:C54)</f>
        <v>11657</v>
      </c>
      <c r="D40" s="16">
        <f>SUM(D44:D54)</f>
        <v>793</v>
      </c>
      <c r="E40" s="23"/>
    </row>
    <row r="41" s="2" customFormat="1" ht="20.1" customHeight="1" spans="1:5">
      <c r="A41" s="17" t="s">
        <v>60</v>
      </c>
      <c r="B41" s="18" t="s">
        <v>61</v>
      </c>
      <c r="C41" s="19">
        <v>131</v>
      </c>
      <c r="D41" s="19">
        <v>2</v>
      </c>
      <c r="E41" s="20"/>
    </row>
    <row r="42" s="2" customFormat="1" ht="20.1" customHeight="1" spans="1:5">
      <c r="A42" s="17" t="s">
        <v>62</v>
      </c>
      <c r="B42" s="18" t="s">
        <v>63</v>
      </c>
      <c r="C42" s="19">
        <v>643</v>
      </c>
      <c r="D42" s="19">
        <v>36</v>
      </c>
      <c r="E42" s="20"/>
    </row>
    <row r="43" s="2" customFormat="1" ht="17.4" spans="1:5">
      <c r="A43" s="17" t="s">
        <v>64</v>
      </c>
      <c r="B43" s="18" t="s">
        <v>65</v>
      </c>
      <c r="C43" s="19">
        <v>1164</v>
      </c>
      <c r="D43" s="19">
        <v>59</v>
      </c>
      <c r="E43" s="20"/>
    </row>
    <row r="44" s="2" customFormat="1" ht="20.1" customHeight="1" spans="1:5">
      <c r="A44" s="17" t="s">
        <v>66</v>
      </c>
      <c r="B44" s="18" t="s">
        <v>67</v>
      </c>
      <c r="C44" s="19">
        <v>842</v>
      </c>
      <c r="D44" s="19">
        <v>80</v>
      </c>
      <c r="E44" s="20"/>
    </row>
    <row r="45" s="2" customFormat="1" ht="20.1" customHeight="1" spans="1:5">
      <c r="A45" s="17" t="s">
        <v>68</v>
      </c>
      <c r="B45" s="18" t="s">
        <v>69</v>
      </c>
      <c r="C45" s="19">
        <v>35</v>
      </c>
      <c r="D45" s="19">
        <v>35</v>
      </c>
      <c r="E45" s="20"/>
    </row>
    <row r="46" s="2" customFormat="1" ht="20.1" customHeight="1" spans="1:5">
      <c r="A46" s="17" t="s">
        <v>70</v>
      </c>
      <c r="B46" s="18" t="s">
        <v>71</v>
      </c>
      <c r="C46" s="19">
        <v>1376</v>
      </c>
      <c r="D46" s="19">
        <v>60</v>
      </c>
      <c r="E46" s="20"/>
    </row>
    <row r="47" s="2" customFormat="1" ht="20.1" customHeight="1" spans="1:5">
      <c r="A47" s="17" t="s">
        <v>72</v>
      </c>
      <c r="B47" s="18" t="s">
        <v>73</v>
      </c>
      <c r="C47" s="19">
        <v>2945</v>
      </c>
      <c r="D47" s="19">
        <v>34</v>
      </c>
      <c r="E47" s="20"/>
    </row>
    <row r="48" s="2" customFormat="1" ht="20.1" customHeight="1" spans="1:5">
      <c r="A48" s="17" t="s">
        <v>74</v>
      </c>
      <c r="B48" s="18" t="s">
        <v>75</v>
      </c>
      <c r="C48" s="19">
        <v>326</v>
      </c>
      <c r="D48" s="19">
        <v>32</v>
      </c>
      <c r="E48" s="20"/>
    </row>
    <row r="49" s="2" customFormat="1" ht="20.1" customHeight="1" spans="1:5">
      <c r="A49" s="17" t="s">
        <v>76</v>
      </c>
      <c r="B49" s="18" t="s">
        <v>77</v>
      </c>
      <c r="C49" s="19">
        <v>25</v>
      </c>
      <c r="D49" s="19">
        <v>25</v>
      </c>
      <c r="E49" s="20"/>
    </row>
    <row r="50" s="2" customFormat="1" ht="20.1" customHeight="1" spans="1:5">
      <c r="A50" s="17" t="s">
        <v>78</v>
      </c>
      <c r="B50" s="18" t="s">
        <v>79</v>
      </c>
      <c r="C50" s="19">
        <v>393</v>
      </c>
      <c r="D50" s="19">
        <v>56</v>
      </c>
      <c r="E50" s="20"/>
    </row>
    <row r="51" s="2" customFormat="1" ht="20.1" customHeight="1" spans="1:5">
      <c r="A51" s="17" t="s">
        <v>80</v>
      </c>
      <c r="B51" s="18" t="s">
        <v>81</v>
      </c>
      <c r="C51" s="19">
        <v>2007</v>
      </c>
      <c r="D51" s="19">
        <v>113</v>
      </c>
      <c r="E51" s="20"/>
    </row>
    <row r="52" s="2" customFormat="1" ht="20.1" customHeight="1" spans="1:5">
      <c r="A52" s="17" t="s">
        <v>82</v>
      </c>
      <c r="B52" s="18" t="s">
        <v>83</v>
      </c>
      <c r="C52" s="19">
        <v>101</v>
      </c>
      <c r="D52" s="19">
        <v>101</v>
      </c>
      <c r="E52" s="20"/>
    </row>
    <row r="53" s="2" customFormat="1" ht="20.1" customHeight="1" spans="1:5">
      <c r="A53" s="17" t="s">
        <v>84</v>
      </c>
      <c r="B53" s="18" t="s">
        <v>85</v>
      </c>
      <c r="C53" s="19">
        <v>1900</v>
      </c>
      <c r="D53" s="19">
        <v>70</v>
      </c>
      <c r="E53" s="20"/>
    </row>
    <row r="54" s="2" customFormat="1" ht="20.1" customHeight="1" spans="1:5">
      <c r="A54" s="17" t="s">
        <v>86</v>
      </c>
      <c r="B54" s="18" t="s">
        <v>87</v>
      </c>
      <c r="C54" s="19">
        <v>1707</v>
      </c>
      <c r="D54" s="19">
        <v>187</v>
      </c>
      <c r="E54" s="20"/>
    </row>
    <row r="55" s="2" customFormat="1" ht="20.1" customHeight="1" spans="2:5">
      <c r="B55" s="15" t="s">
        <v>88</v>
      </c>
      <c r="C55" s="16">
        <f>C56+C57</f>
        <v>10240</v>
      </c>
      <c r="D55" s="16">
        <f>D56+D57</f>
        <v>903</v>
      </c>
      <c r="E55" s="23"/>
    </row>
    <row r="56" s="2" customFormat="1" ht="24" spans="1:5">
      <c r="A56" s="17" t="s">
        <v>89</v>
      </c>
      <c r="B56" s="18" t="s">
        <v>90</v>
      </c>
      <c r="C56" s="19">
        <v>131</v>
      </c>
      <c r="D56" s="19">
        <v>1</v>
      </c>
      <c r="E56" s="20" t="s">
        <v>91</v>
      </c>
    </row>
    <row r="57" s="2" customFormat="1" ht="20.1" customHeight="1" spans="2:5">
      <c r="B57" s="15" t="s">
        <v>92</v>
      </c>
      <c r="C57" s="16">
        <f>C58+C59</f>
        <v>10109</v>
      </c>
      <c r="D57" s="16">
        <f>D58+D59</f>
        <v>902</v>
      </c>
      <c r="E57" s="23"/>
    </row>
    <row r="58" s="2" customFormat="1" ht="20.1" customHeight="1" spans="2:5">
      <c r="B58" s="15" t="s">
        <v>20</v>
      </c>
      <c r="C58" s="16">
        <f>SUM(C60:C61,C66)</f>
        <v>3080</v>
      </c>
      <c r="D58" s="16">
        <f>SUM(D60:D61,D66)</f>
        <v>171</v>
      </c>
      <c r="E58" s="23"/>
    </row>
    <row r="59" s="2" customFormat="1" ht="20.1" customHeight="1" spans="2:5">
      <c r="B59" s="15" t="s">
        <v>21</v>
      </c>
      <c r="C59" s="16">
        <f>SUM(C62:C65)</f>
        <v>7029</v>
      </c>
      <c r="D59" s="16">
        <f>SUM(D62:D65)</f>
        <v>731</v>
      </c>
      <c r="E59" s="23"/>
    </row>
    <row r="60" s="2" customFormat="1" ht="20.1" customHeight="1" spans="1:5">
      <c r="A60" s="17" t="s">
        <v>93</v>
      </c>
      <c r="B60" s="18" t="s">
        <v>94</v>
      </c>
      <c r="C60" s="19">
        <v>2009</v>
      </c>
      <c r="D60" s="19">
        <v>146</v>
      </c>
      <c r="E60" s="20"/>
    </row>
    <row r="61" s="2" customFormat="1" ht="20.1" customHeight="1" spans="1:5">
      <c r="A61" s="17" t="s">
        <v>95</v>
      </c>
      <c r="B61" s="18" t="s">
        <v>96</v>
      </c>
      <c r="C61" s="19">
        <v>1016</v>
      </c>
      <c r="D61" s="19">
        <v>22</v>
      </c>
      <c r="E61" s="20"/>
    </row>
    <row r="62" s="2" customFormat="1" ht="20.1" customHeight="1" spans="1:5">
      <c r="A62" s="17" t="s">
        <v>97</v>
      </c>
      <c r="B62" s="18" t="s">
        <v>98</v>
      </c>
      <c r="C62" s="19">
        <v>1694</v>
      </c>
      <c r="D62" s="19">
        <v>157</v>
      </c>
      <c r="E62" s="20"/>
    </row>
    <row r="63" s="2" customFormat="1" ht="20.1" customHeight="1" spans="1:5">
      <c r="A63" s="17" t="s">
        <v>99</v>
      </c>
      <c r="B63" s="18" t="s">
        <v>100</v>
      </c>
      <c r="C63" s="19">
        <v>1325</v>
      </c>
      <c r="D63" s="19">
        <v>158</v>
      </c>
      <c r="E63" s="20"/>
    </row>
    <row r="64" s="2" customFormat="1" ht="20.1" customHeight="1" spans="1:5">
      <c r="A64" s="17" t="s">
        <v>101</v>
      </c>
      <c r="B64" s="18" t="s">
        <v>102</v>
      </c>
      <c r="C64" s="19">
        <v>550</v>
      </c>
      <c r="D64" s="19">
        <v>207</v>
      </c>
      <c r="E64" s="20"/>
    </row>
    <row r="65" s="2" customFormat="1" ht="20.1" customHeight="1" spans="1:5">
      <c r="A65" s="17" t="s">
        <v>103</v>
      </c>
      <c r="B65" s="18" t="s">
        <v>104</v>
      </c>
      <c r="C65" s="19">
        <v>3460</v>
      </c>
      <c r="D65" s="19">
        <v>209</v>
      </c>
      <c r="E65" s="20"/>
    </row>
    <row r="66" s="2" customFormat="1" ht="20.1" customHeight="1" spans="1:5">
      <c r="A66" s="22" t="s">
        <v>105</v>
      </c>
      <c r="B66" s="18" t="s">
        <v>106</v>
      </c>
      <c r="C66" s="19">
        <v>55</v>
      </c>
      <c r="D66" s="19">
        <v>3</v>
      </c>
      <c r="E66" s="20"/>
    </row>
    <row r="67" s="2" customFormat="1" ht="20.1" customHeight="1" spans="2:5">
      <c r="B67" s="15" t="s">
        <v>107</v>
      </c>
      <c r="C67" s="16">
        <f>C68+C69</f>
        <v>23505</v>
      </c>
      <c r="D67" s="16">
        <f>D68+D69</f>
        <v>1442</v>
      </c>
      <c r="E67" s="23"/>
    </row>
    <row r="68" s="2" customFormat="1" ht="26" customHeight="1" spans="1:5">
      <c r="A68" s="17" t="s">
        <v>108</v>
      </c>
      <c r="B68" s="18" t="s">
        <v>109</v>
      </c>
      <c r="C68" s="19">
        <v>273</v>
      </c>
      <c r="D68" s="19">
        <v>8</v>
      </c>
      <c r="E68" s="20" t="s">
        <v>110</v>
      </c>
    </row>
    <row r="69" s="2" customFormat="1" ht="20.1" customHeight="1" spans="2:5">
      <c r="B69" s="15" t="s">
        <v>111</v>
      </c>
      <c r="C69" s="16">
        <f>C70+C71</f>
        <v>23232</v>
      </c>
      <c r="D69" s="16">
        <f>D70+D71</f>
        <v>1434</v>
      </c>
      <c r="E69" s="23"/>
    </row>
    <row r="70" s="2" customFormat="1" ht="20.1" customHeight="1" spans="2:5">
      <c r="B70" s="15" t="s">
        <v>20</v>
      </c>
      <c r="C70" s="16">
        <f>SUM(C72)</f>
        <v>1119</v>
      </c>
      <c r="D70" s="16">
        <f>SUM(D72)</f>
        <v>61</v>
      </c>
      <c r="E70" s="23"/>
    </row>
    <row r="71" s="2" customFormat="1" ht="20.1" customHeight="1" spans="2:5">
      <c r="B71" s="15" t="s">
        <v>21</v>
      </c>
      <c r="C71" s="16">
        <f>SUM(C73:C83)</f>
        <v>22113</v>
      </c>
      <c r="D71" s="16">
        <f>SUM(D73:D83)</f>
        <v>1373</v>
      </c>
      <c r="E71" s="23"/>
    </row>
    <row r="72" s="2" customFormat="1" ht="20.1" customHeight="1" spans="1:5">
      <c r="A72" s="17" t="s">
        <v>112</v>
      </c>
      <c r="B72" s="18" t="s">
        <v>113</v>
      </c>
      <c r="C72" s="19">
        <v>1119</v>
      </c>
      <c r="D72" s="19">
        <v>61</v>
      </c>
      <c r="E72" s="20"/>
    </row>
    <row r="73" s="2" customFormat="1" ht="20.1" customHeight="1" spans="1:5">
      <c r="A73" s="17" t="s">
        <v>114</v>
      </c>
      <c r="B73" s="18" t="s">
        <v>115</v>
      </c>
      <c r="C73" s="19">
        <v>1836</v>
      </c>
      <c r="D73" s="19">
        <v>148</v>
      </c>
      <c r="E73" s="20"/>
    </row>
    <row r="74" s="2" customFormat="1" ht="20.1" customHeight="1" spans="1:5">
      <c r="A74" s="17" t="s">
        <v>116</v>
      </c>
      <c r="B74" s="18" t="s">
        <v>117</v>
      </c>
      <c r="C74" s="19">
        <v>1778</v>
      </c>
      <c r="D74" s="19">
        <v>109</v>
      </c>
      <c r="E74" s="20"/>
    </row>
    <row r="75" s="2" customFormat="1" ht="20.1" customHeight="1" spans="1:5">
      <c r="A75" s="17" t="s">
        <v>118</v>
      </c>
      <c r="B75" s="18" t="s">
        <v>119</v>
      </c>
      <c r="C75" s="19">
        <v>1466</v>
      </c>
      <c r="D75" s="19">
        <v>160</v>
      </c>
      <c r="E75" s="20"/>
    </row>
    <row r="76" s="2" customFormat="1" ht="20.1" customHeight="1" spans="1:5">
      <c r="A76" s="17" t="s">
        <v>120</v>
      </c>
      <c r="B76" s="18" t="s">
        <v>121</v>
      </c>
      <c r="C76" s="19">
        <v>5113</v>
      </c>
      <c r="D76" s="19">
        <v>197</v>
      </c>
      <c r="E76" s="20"/>
    </row>
    <row r="77" s="2" customFormat="1" ht="20.1" customHeight="1" spans="1:5">
      <c r="A77" s="17" t="s">
        <v>122</v>
      </c>
      <c r="B77" s="18" t="s">
        <v>123</v>
      </c>
      <c r="C77" s="19">
        <v>1131</v>
      </c>
      <c r="D77" s="19">
        <v>65</v>
      </c>
      <c r="E77" s="20"/>
    </row>
    <row r="78" s="2" customFormat="1" ht="20.1" customHeight="1" spans="1:5">
      <c r="A78" s="17" t="s">
        <v>124</v>
      </c>
      <c r="B78" s="18" t="s">
        <v>125</v>
      </c>
      <c r="C78" s="19">
        <v>1458</v>
      </c>
      <c r="D78" s="19">
        <v>70</v>
      </c>
      <c r="E78" s="20"/>
    </row>
    <row r="79" s="2" customFormat="1" ht="20.1" customHeight="1" spans="1:5">
      <c r="A79" s="17" t="s">
        <v>126</v>
      </c>
      <c r="B79" s="18" t="s">
        <v>127</v>
      </c>
      <c r="C79" s="19">
        <v>1190</v>
      </c>
      <c r="D79" s="19">
        <v>59</v>
      </c>
      <c r="E79" s="20"/>
    </row>
    <row r="80" s="2" customFormat="1" ht="20.1" customHeight="1" spans="1:5">
      <c r="A80" s="17" t="s">
        <v>128</v>
      </c>
      <c r="B80" s="18" t="s">
        <v>129</v>
      </c>
      <c r="C80" s="19">
        <v>1637</v>
      </c>
      <c r="D80" s="19">
        <v>75</v>
      </c>
      <c r="E80" s="20"/>
    </row>
    <row r="81" s="2" customFormat="1" ht="18" customHeight="1" spans="1:5">
      <c r="A81" s="17" t="s">
        <v>130</v>
      </c>
      <c r="B81" s="18" t="s">
        <v>131</v>
      </c>
      <c r="C81" s="19">
        <v>1239</v>
      </c>
      <c r="D81" s="19">
        <v>169</v>
      </c>
      <c r="E81" s="20"/>
    </row>
    <row r="82" s="2" customFormat="1" ht="20.1" customHeight="1" spans="1:5">
      <c r="A82" s="17" t="s">
        <v>132</v>
      </c>
      <c r="B82" s="18" t="s">
        <v>133</v>
      </c>
      <c r="C82" s="19">
        <v>2220</v>
      </c>
      <c r="D82" s="19">
        <v>84</v>
      </c>
      <c r="E82" s="20"/>
    </row>
    <row r="83" s="2" customFormat="1" ht="22" customHeight="1" spans="1:5">
      <c r="A83" s="17" t="s">
        <v>134</v>
      </c>
      <c r="B83" s="18" t="s">
        <v>135</v>
      </c>
      <c r="C83" s="19">
        <v>3045</v>
      </c>
      <c r="D83" s="19">
        <v>237</v>
      </c>
      <c r="E83" s="20"/>
    </row>
    <row r="84" s="2" customFormat="1" ht="20.1" customHeight="1" spans="2:5">
      <c r="B84" s="15" t="s">
        <v>136</v>
      </c>
      <c r="C84" s="16">
        <f>C85+C86</f>
        <v>43748</v>
      </c>
      <c r="D84" s="16">
        <f>D85+D86</f>
        <v>2262</v>
      </c>
      <c r="E84" s="23"/>
    </row>
    <row r="85" s="2" customFormat="1" ht="20.1" hidden="1" customHeight="1" spans="1:5">
      <c r="A85" s="17" t="s">
        <v>137</v>
      </c>
      <c r="B85" s="18" t="s">
        <v>138</v>
      </c>
      <c r="C85" s="19"/>
      <c r="D85" s="19"/>
      <c r="E85" s="20"/>
    </row>
    <row r="86" s="2" customFormat="1" ht="20.1" customHeight="1" spans="2:5">
      <c r="B86" s="15" t="s">
        <v>139</v>
      </c>
      <c r="C86" s="16">
        <f>C87+C88</f>
        <v>43748</v>
      </c>
      <c r="D86" s="16">
        <f>D87+D88</f>
        <v>2262</v>
      </c>
      <c r="E86" s="23"/>
    </row>
    <row r="87" s="2" customFormat="1" ht="20.1" customHeight="1" spans="2:5">
      <c r="B87" s="15" t="s">
        <v>20</v>
      </c>
      <c r="C87" s="16">
        <f>SUM(C89,C91,C94:C99,C101,C103)</f>
        <v>25221</v>
      </c>
      <c r="D87" s="16">
        <f>SUM(D89,D91,D94:D99,D101,D103)</f>
        <v>1321</v>
      </c>
      <c r="E87" s="23"/>
    </row>
    <row r="88" s="2" customFormat="1" ht="20.1" customHeight="1" spans="2:5">
      <c r="B88" s="15" t="s">
        <v>21</v>
      </c>
      <c r="C88" s="16">
        <f>SUM(C90,C92:C93,C100,C102,C104)</f>
        <v>18527</v>
      </c>
      <c r="D88" s="16">
        <f>SUM(D90,D92:D93,D100,D102,D104)</f>
        <v>941</v>
      </c>
      <c r="E88" s="23"/>
    </row>
    <row r="89" s="2" customFormat="1" ht="20.1" customHeight="1" spans="1:5">
      <c r="A89" s="17" t="s">
        <v>140</v>
      </c>
      <c r="B89" s="18" t="s">
        <v>141</v>
      </c>
      <c r="C89" s="19">
        <v>1782</v>
      </c>
      <c r="D89" s="19">
        <v>335</v>
      </c>
      <c r="E89" s="20"/>
    </row>
    <row r="90" s="2" customFormat="1" ht="20.1" customHeight="1" spans="1:5">
      <c r="A90" s="17" t="s">
        <v>142</v>
      </c>
      <c r="B90" s="18" t="s">
        <v>143</v>
      </c>
      <c r="C90" s="19">
        <v>2613</v>
      </c>
      <c r="D90" s="19">
        <v>78</v>
      </c>
      <c r="E90" s="20"/>
    </row>
    <row r="91" s="2" customFormat="1" ht="20.1" customHeight="1" spans="1:5">
      <c r="A91" s="17" t="s">
        <v>144</v>
      </c>
      <c r="B91" s="18" t="s">
        <v>145</v>
      </c>
      <c r="C91" s="19">
        <v>1919</v>
      </c>
      <c r="D91" s="19">
        <v>32</v>
      </c>
      <c r="E91" s="20"/>
    </row>
    <row r="92" s="2" customFormat="1" ht="20.1" customHeight="1" spans="1:5">
      <c r="A92" s="17" t="s">
        <v>146</v>
      </c>
      <c r="B92" s="18" t="s">
        <v>147</v>
      </c>
      <c r="C92" s="19">
        <v>1557</v>
      </c>
      <c r="D92" s="19">
        <v>150</v>
      </c>
      <c r="E92" s="24"/>
    </row>
    <row r="93" s="2" customFormat="1" ht="20.1" customHeight="1" spans="1:5">
      <c r="A93" s="17" t="s">
        <v>148</v>
      </c>
      <c r="B93" s="18" t="s">
        <v>149</v>
      </c>
      <c r="C93" s="19">
        <v>2795</v>
      </c>
      <c r="D93" s="19">
        <v>191</v>
      </c>
      <c r="E93" s="20"/>
    </row>
    <row r="94" s="2" customFormat="1" ht="20.1" customHeight="1" spans="1:5">
      <c r="A94" s="17" t="s">
        <v>150</v>
      </c>
      <c r="B94" s="18" t="s">
        <v>151</v>
      </c>
      <c r="C94" s="19">
        <v>2001</v>
      </c>
      <c r="D94" s="19">
        <v>29</v>
      </c>
      <c r="E94" s="20"/>
    </row>
    <row r="95" s="2" customFormat="1" ht="20.1" customHeight="1" spans="1:5">
      <c r="A95" s="17" t="s">
        <v>152</v>
      </c>
      <c r="B95" s="18" t="s">
        <v>153</v>
      </c>
      <c r="C95" s="19">
        <v>1379</v>
      </c>
      <c r="D95" s="19">
        <v>41</v>
      </c>
      <c r="E95" s="20"/>
    </row>
    <row r="96" s="2" customFormat="1" ht="20.1" customHeight="1" spans="1:5">
      <c r="A96" s="17" t="s">
        <v>154</v>
      </c>
      <c r="B96" s="18" t="s">
        <v>155</v>
      </c>
      <c r="C96" s="19">
        <v>2451</v>
      </c>
      <c r="D96" s="19">
        <v>268</v>
      </c>
      <c r="E96" s="20"/>
    </row>
    <row r="97" s="2" customFormat="1" ht="20.1" customHeight="1" spans="1:5">
      <c r="A97" s="17" t="s">
        <v>156</v>
      </c>
      <c r="B97" s="18" t="s">
        <v>157</v>
      </c>
      <c r="C97" s="19">
        <v>2357</v>
      </c>
      <c r="D97" s="19">
        <v>173</v>
      </c>
      <c r="E97" s="20"/>
    </row>
    <row r="98" s="2" customFormat="1" ht="20.1" customHeight="1" spans="1:5">
      <c r="A98" s="17" t="s">
        <v>158</v>
      </c>
      <c r="B98" s="18" t="s">
        <v>159</v>
      </c>
      <c r="C98" s="19">
        <v>3211</v>
      </c>
      <c r="D98" s="19">
        <v>90</v>
      </c>
      <c r="E98" s="20"/>
    </row>
    <row r="99" s="2" customFormat="1" ht="20.1" customHeight="1" spans="1:5">
      <c r="A99" s="17" t="s">
        <v>160</v>
      </c>
      <c r="B99" s="18" t="s">
        <v>161</v>
      </c>
      <c r="C99" s="19">
        <v>2975</v>
      </c>
      <c r="D99" s="19">
        <v>75</v>
      </c>
      <c r="E99" s="20"/>
    </row>
    <row r="100" s="2" customFormat="1" ht="20.1" customHeight="1" spans="1:5">
      <c r="A100" s="17" t="s">
        <v>162</v>
      </c>
      <c r="B100" s="18" t="s">
        <v>163</v>
      </c>
      <c r="C100" s="19">
        <v>3848</v>
      </c>
      <c r="D100" s="19">
        <v>254</v>
      </c>
      <c r="E100" s="20"/>
    </row>
    <row r="101" s="2" customFormat="1" ht="20.1" customHeight="1" spans="1:5">
      <c r="A101" s="17" t="s">
        <v>164</v>
      </c>
      <c r="B101" s="18" t="s">
        <v>165</v>
      </c>
      <c r="C101" s="19">
        <v>4370</v>
      </c>
      <c r="D101" s="19">
        <v>215</v>
      </c>
      <c r="E101" s="20"/>
    </row>
    <row r="102" s="2" customFormat="1" ht="20.1" customHeight="1" spans="1:5">
      <c r="A102" s="17" t="s">
        <v>166</v>
      </c>
      <c r="B102" s="18" t="s">
        <v>167</v>
      </c>
      <c r="C102" s="19">
        <v>5434</v>
      </c>
      <c r="D102" s="19">
        <v>219</v>
      </c>
      <c r="E102" s="20"/>
    </row>
    <row r="103" s="2" customFormat="1" ht="20.1" customHeight="1" spans="1:5">
      <c r="A103" s="17" t="s">
        <v>168</v>
      </c>
      <c r="B103" s="18" t="s">
        <v>169</v>
      </c>
      <c r="C103" s="19">
        <v>2776</v>
      </c>
      <c r="D103" s="19">
        <v>63</v>
      </c>
      <c r="E103" s="20"/>
    </row>
    <row r="104" s="2" customFormat="1" ht="20.1" customHeight="1" spans="1:5">
      <c r="A104" s="17" t="s">
        <v>170</v>
      </c>
      <c r="B104" s="18" t="s">
        <v>171</v>
      </c>
      <c r="C104" s="19">
        <v>2280</v>
      </c>
      <c r="D104" s="19">
        <v>49</v>
      </c>
      <c r="E104" s="20"/>
    </row>
    <row r="105" s="2" customFormat="1" ht="20.1" customHeight="1" spans="2:5">
      <c r="B105" s="15" t="s">
        <v>172</v>
      </c>
      <c r="C105" s="25">
        <f>C106+C107</f>
        <v>36974.7968</v>
      </c>
      <c r="D105" s="25">
        <f>D106+D107</f>
        <v>2007</v>
      </c>
      <c r="E105" s="23"/>
    </row>
    <row r="106" s="2" customFormat="1" ht="24" spans="1:5">
      <c r="A106" s="17" t="s">
        <v>173</v>
      </c>
      <c r="B106" s="18" t="s">
        <v>174</v>
      </c>
      <c r="C106" s="19">
        <v>161</v>
      </c>
      <c r="D106" s="19">
        <v>161</v>
      </c>
      <c r="E106" s="26" t="s">
        <v>175</v>
      </c>
    </row>
    <row r="107" s="2" customFormat="1" ht="20.1" customHeight="1" spans="2:5">
      <c r="B107" s="15" t="s">
        <v>176</v>
      </c>
      <c r="C107" s="16">
        <f>C108+C109</f>
        <v>36813.7968</v>
      </c>
      <c r="D107" s="16">
        <f>D108+D109</f>
        <v>1846</v>
      </c>
      <c r="E107" s="23"/>
    </row>
    <row r="108" s="2" customFormat="1" ht="20.1" customHeight="1" spans="2:5">
      <c r="B108" s="15" t="s">
        <v>20</v>
      </c>
      <c r="C108" s="16">
        <f>C110</f>
        <v>1895</v>
      </c>
      <c r="D108" s="16">
        <f>D110</f>
        <v>347</v>
      </c>
      <c r="E108" s="23"/>
    </row>
    <row r="109" s="2" customFormat="1" ht="20.1" customHeight="1" spans="2:5">
      <c r="B109" s="15" t="s">
        <v>21</v>
      </c>
      <c r="C109" s="16">
        <f>SUM(C111:C117)</f>
        <v>34918.7968</v>
      </c>
      <c r="D109" s="16">
        <f>SUM(D111:D117)</f>
        <v>1499</v>
      </c>
      <c r="E109" s="23"/>
    </row>
    <row r="110" s="2" customFormat="1" ht="20.1" customHeight="1" spans="1:5">
      <c r="A110" s="17" t="s">
        <v>177</v>
      </c>
      <c r="B110" s="18" t="s">
        <v>178</v>
      </c>
      <c r="C110" s="19">
        <v>1895</v>
      </c>
      <c r="D110" s="19">
        <v>347</v>
      </c>
      <c r="E110" s="20"/>
    </row>
    <row r="111" s="2" customFormat="1" ht="20.1" customHeight="1" spans="1:5">
      <c r="A111" s="17" t="s">
        <v>179</v>
      </c>
      <c r="B111" s="18" t="s">
        <v>180</v>
      </c>
      <c r="C111" s="19">
        <v>3652</v>
      </c>
      <c r="D111" s="19">
        <v>182</v>
      </c>
      <c r="E111" s="20"/>
    </row>
    <row r="112" s="2" customFormat="1" ht="20.1" customHeight="1" spans="1:5">
      <c r="A112" s="17" t="s">
        <v>181</v>
      </c>
      <c r="B112" s="18" t="s">
        <v>182</v>
      </c>
      <c r="C112" s="19">
        <v>2729</v>
      </c>
      <c r="D112" s="19">
        <v>104</v>
      </c>
      <c r="E112" s="20"/>
    </row>
    <row r="113" s="2" customFormat="1" ht="20.1" customHeight="1" spans="1:5">
      <c r="A113" s="17" t="s">
        <v>183</v>
      </c>
      <c r="B113" s="18" t="s">
        <v>184</v>
      </c>
      <c r="C113" s="19">
        <v>1139</v>
      </c>
      <c r="D113" s="19">
        <v>99</v>
      </c>
      <c r="E113" s="20"/>
    </row>
    <row r="114" s="2" customFormat="1" ht="20.1" customHeight="1" spans="1:5">
      <c r="A114" s="17" t="s">
        <v>185</v>
      </c>
      <c r="B114" s="18" t="s">
        <v>186</v>
      </c>
      <c r="C114" s="19">
        <v>2726</v>
      </c>
      <c r="D114" s="19">
        <v>226</v>
      </c>
      <c r="E114" s="20"/>
    </row>
    <row r="115" s="2" customFormat="1" ht="20.1" customHeight="1" spans="1:5">
      <c r="A115" s="17" t="s">
        <v>187</v>
      </c>
      <c r="B115" s="18" t="s">
        <v>188</v>
      </c>
      <c r="C115" s="19">
        <v>7324</v>
      </c>
      <c r="D115" s="19">
        <v>185</v>
      </c>
      <c r="E115" s="20"/>
    </row>
    <row r="116" s="2" customFormat="1" ht="20.1" customHeight="1" spans="1:5">
      <c r="A116" s="17" t="s">
        <v>189</v>
      </c>
      <c r="B116" s="18" t="s">
        <v>190</v>
      </c>
      <c r="C116" s="27">
        <v>10616.7968</v>
      </c>
      <c r="D116" s="19">
        <v>421</v>
      </c>
      <c r="E116" s="20"/>
    </row>
    <row r="117" s="2" customFormat="1" ht="20.1" customHeight="1" spans="1:5">
      <c r="A117" s="17" t="s">
        <v>191</v>
      </c>
      <c r="B117" s="18" t="s">
        <v>192</v>
      </c>
      <c r="C117" s="19">
        <v>6732</v>
      </c>
      <c r="D117" s="19">
        <v>282</v>
      </c>
      <c r="E117" s="20"/>
    </row>
    <row r="118" s="2" customFormat="1" ht="20.1" customHeight="1" spans="2:5">
      <c r="B118" s="15" t="s">
        <v>193</v>
      </c>
      <c r="C118" s="16">
        <f>C119+C120</f>
        <v>23507</v>
      </c>
      <c r="D118" s="16">
        <f>D119+D120</f>
        <v>2235</v>
      </c>
      <c r="E118" s="23"/>
    </row>
    <row r="119" s="2" customFormat="1" ht="27" customHeight="1" spans="1:5">
      <c r="A119" s="17" t="s">
        <v>194</v>
      </c>
      <c r="B119" s="18" t="s">
        <v>195</v>
      </c>
      <c r="C119" s="19">
        <v>519</v>
      </c>
      <c r="D119" s="19">
        <v>519</v>
      </c>
      <c r="E119" s="28" t="s">
        <v>196</v>
      </c>
    </row>
    <row r="120" s="2" customFormat="1" ht="20.1" customHeight="1" spans="2:5">
      <c r="B120" s="15" t="s">
        <v>197</v>
      </c>
      <c r="C120" s="16">
        <f>C121+C122</f>
        <v>22988</v>
      </c>
      <c r="D120" s="16">
        <f>D121+D122</f>
        <v>1716</v>
      </c>
      <c r="E120" s="23"/>
    </row>
    <row r="121" s="2" customFormat="1" ht="20.1" customHeight="1" spans="2:5">
      <c r="B121" s="15" t="s">
        <v>20</v>
      </c>
      <c r="C121" s="16">
        <f>C123+C126</f>
        <v>2249</v>
      </c>
      <c r="D121" s="16">
        <f>D123+D126</f>
        <v>662</v>
      </c>
      <c r="E121" s="23"/>
    </row>
    <row r="122" s="2" customFormat="1" ht="20.1" customHeight="1" spans="2:5">
      <c r="B122" s="15" t="s">
        <v>21</v>
      </c>
      <c r="C122" s="16">
        <f>SUM(C124:C125,C127:C132)</f>
        <v>20739</v>
      </c>
      <c r="D122" s="16">
        <f>SUM(D124:D125,D127:D132)</f>
        <v>1054</v>
      </c>
      <c r="E122" s="23"/>
    </row>
    <row r="123" s="2" customFormat="1" ht="20.1" customHeight="1" spans="1:5">
      <c r="A123" s="17" t="s">
        <v>198</v>
      </c>
      <c r="B123" s="18" t="s">
        <v>199</v>
      </c>
      <c r="C123" s="19">
        <v>360</v>
      </c>
      <c r="D123" s="19">
        <v>360</v>
      </c>
      <c r="E123" s="20"/>
    </row>
    <row r="124" s="2" customFormat="1" ht="20.1" customHeight="1" spans="1:5">
      <c r="A124" s="17" t="s">
        <v>200</v>
      </c>
      <c r="B124" s="18" t="s">
        <v>201</v>
      </c>
      <c r="C124" s="19">
        <v>3177</v>
      </c>
      <c r="D124" s="19">
        <v>161</v>
      </c>
      <c r="E124" s="20"/>
    </row>
    <row r="125" s="2" customFormat="1" ht="20.1" customHeight="1" spans="1:5">
      <c r="A125" s="17" t="s">
        <v>202</v>
      </c>
      <c r="B125" s="18" t="s">
        <v>203</v>
      </c>
      <c r="C125" s="19">
        <v>2012</v>
      </c>
      <c r="D125" s="19">
        <v>44</v>
      </c>
      <c r="E125" s="20"/>
    </row>
    <row r="126" s="2" customFormat="1" ht="20.1" customHeight="1" spans="1:5">
      <c r="A126" s="17" t="s">
        <v>204</v>
      </c>
      <c r="B126" s="18" t="s">
        <v>205</v>
      </c>
      <c r="C126" s="19">
        <v>1889</v>
      </c>
      <c r="D126" s="19">
        <v>302</v>
      </c>
      <c r="E126" s="20"/>
    </row>
    <row r="127" s="2" customFormat="1" ht="20.1" customHeight="1" spans="1:5">
      <c r="A127" s="17" t="s">
        <v>206</v>
      </c>
      <c r="B127" s="18" t="s">
        <v>207</v>
      </c>
      <c r="C127" s="19">
        <v>1704</v>
      </c>
      <c r="D127" s="19">
        <v>59</v>
      </c>
      <c r="E127" s="20"/>
    </row>
    <row r="128" s="2" customFormat="1" ht="20.1" customHeight="1" spans="1:5">
      <c r="A128" s="17" t="s">
        <v>208</v>
      </c>
      <c r="B128" s="18" t="s">
        <v>209</v>
      </c>
      <c r="C128" s="19">
        <v>2325</v>
      </c>
      <c r="D128" s="19">
        <v>89</v>
      </c>
      <c r="E128" s="20"/>
    </row>
    <row r="129" s="2" customFormat="1" ht="20.1" customHeight="1" spans="1:5">
      <c r="A129" s="17" t="s">
        <v>210</v>
      </c>
      <c r="B129" s="18" t="s">
        <v>211</v>
      </c>
      <c r="C129" s="19">
        <v>2251</v>
      </c>
      <c r="D129" s="19">
        <v>170</v>
      </c>
      <c r="E129" s="20"/>
    </row>
    <row r="130" s="2" customFormat="1" ht="20.1" customHeight="1" spans="1:5">
      <c r="A130" s="17" t="s">
        <v>212</v>
      </c>
      <c r="B130" s="18" t="s">
        <v>213</v>
      </c>
      <c r="C130" s="19">
        <v>3320</v>
      </c>
      <c r="D130" s="19">
        <v>164</v>
      </c>
      <c r="E130" s="20"/>
    </row>
    <row r="131" s="2" customFormat="1" ht="20.1" customHeight="1" spans="1:5">
      <c r="A131" s="17" t="s">
        <v>214</v>
      </c>
      <c r="B131" s="18" t="s">
        <v>215</v>
      </c>
      <c r="C131" s="19">
        <v>2513</v>
      </c>
      <c r="D131" s="19">
        <v>150</v>
      </c>
      <c r="E131" s="20"/>
    </row>
    <row r="132" s="2" customFormat="1" ht="20.1" customHeight="1" spans="1:5">
      <c r="A132" s="17" t="s">
        <v>216</v>
      </c>
      <c r="B132" s="18" t="s">
        <v>217</v>
      </c>
      <c r="C132" s="19">
        <v>3437</v>
      </c>
      <c r="D132" s="19">
        <v>217</v>
      </c>
      <c r="E132" s="20"/>
    </row>
    <row r="133" s="2" customFormat="1" ht="20.1" customHeight="1" spans="2:5">
      <c r="B133" s="15" t="s">
        <v>218</v>
      </c>
      <c r="C133" s="16">
        <f>C134+C135</f>
        <v>17140</v>
      </c>
      <c r="D133" s="16">
        <f>D134+D135</f>
        <v>2828</v>
      </c>
      <c r="E133" s="29"/>
    </row>
    <row r="134" s="2" customFormat="1" ht="20.1" hidden="1" customHeight="1" spans="1:5">
      <c r="A134" s="17" t="s">
        <v>219</v>
      </c>
      <c r="B134" s="18" t="s">
        <v>220</v>
      </c>
      <c r="C134" s="19"/>
      <c r="D134" s="19"/>
      <c r="E134" s="20"/>
    </row>
    <row r="135" s="2" customFormat="1" ht="20.1" customHeight="1" spans="2:5">
      <c r="B135" s="15" t="s">
        <v>221</v>
      </c>
      <c r="C135" s="16">
        <f>C136+C137</f>
        <v>17140</v>
      </c>
      <c r="D135" s="16">
        <f>D136+D137</f>
        <v>2828</v>
      </c>
      <c r="E135" s="23"/>
    </row>
    <row r="136" s="2" customFormat="1" ht="20.1" customHeight="1" spans="2:5">
      <c r="B136" s="15" t="s">
        <v>20</v>
      </c>
      <c r="C136" s="16">
        <f>SUM(C138:C140,C143:C145)</f>
        <v>13346</v>
      </c>
      <c r="D136" s="16">
        <f>SUM(D138:D140,D143:D145)</f>
        <v>2190</v>
      </c>
      <c r="E136" s="23"/>
    </row>
    <row r="137" s="2" customFormat="1" ht="20.1" customHeight="1" spans="2:5">
      <c r="B137" s="15" t="s">
        <v>21</v>
      </c>
      <c r="C137" s="16">
        <f>SUM(C141:C142)</f>
        <v>3794</v>
      </c>
      <c r="D137" s="16">
        <f>SUM(D141:D142)</f>
        <v>638</v>
      </c>
      <c r="E137" s="23"/>
    </row>
    <row r="138" s="2" customFormat="1" ht="20.1" customHeight="1" spans="1:5">
      <c r="A138" s="17" t="s">
        <v>222</v>
      </c>
      <c r="B138" s="18" t="s">
        <v>223</v>
      </c>
      <c r="C138" s="19">
        <v>600</v>
      </c>
      <c r="D138" s="19">
        <v>600</v>
      </c>
      <c r="E138" s="20"/>
    </row>
    <row r="139" s="2" customFormat="1" ht="20.1" customHeight="1" spans="1:5">
      <c r="A139" s="17" t="s">
        <v>224</v>
      </c>
      <c r="B139" s="18" t="s">
        <v>225</v>
      </c>
      <c r="C139" s="19">
        <v>1570</v>
      </c>
      <c r="D139" s="19">
        <v>278</v>
      </c>
      <c r="E139" s="20"/>
    </row>
    <row r="140" s="2" customFormat="1" ht="20.1" customHeight="1" spans="1:5">
      <c r="A140" s="17" t="s">
        <v>226</v>
      </c>
      <c r="B140" s="18" t="s">
        <v>227</v>
      </c>
      <c r="C140" s="19">
        <v>2620</v>
      </c>
      <c r="D140" s="19">
        <v>384</v>
      </c>
      <c r="E140" s="20"/>
    </row>
    <row r="141" s="2" customFormat="1" ht="20.1" customHeight="1" spans="1:5">
      <c r="A141" s="17" t="s">
        <v>228</v>
      </c>
      <c r="B141" s="18" t="s">
        <v>229</v>
      </c>
      <c r="C141" s="19">
        <v>1518</v>
      </c>
      <c r="D141" s="19">
        <v>433</v>
      </c>
      <c r="E141" s="20"/>
    </row>
    <row r="142" s="2" customFormat="1" ht="20.1" customHeight="1" spans="1:5">
      <c r="A142" s="17" t="s">
        <v>230</v>
      </c>
      <c r="B142" s="18" t="s">
        <v>231</v>
      </c>
      <c r="C142" s="19">
        <v>2276</v>
      </c>
      <c r="D142" s="19">
        <v>205</v>
      </c>
      <c r="E142" s="20"/>
    </row>
    <row r="143" s="2" customFormat="1" ht="20.1" customHeight="1" spans="1:5">
      <c r="A143" s="17" t="s">
        <v>232</v>
      </c>
      <c r="B143" s="18" t="s">
        <v>233</v>
      </c>
      <c r="C143" s="19">
        <v>2554</v>
      </c>
      <c r="D143" s="19">
        <v>282</v>
      </c>
      <c r="E143" s="20"/>
    </row>
    <row r="144" s="2" customFormat="1" ht="20.1" customHeight="1" spans="1:5">
      <c r="A144" s="30" t="s">
        <v>234</v>
      </c>
      <c r="B144" s="18" t="s">
        <v>235</v>
      </c>
      <c r="C144" s="19">
        <v>4586</v>
      </c>
      <c r="D144" s="19">
        <v>346</v>
      </c>
      <c r="E144" s="20"/>
    </row>
    <row r="145" s="2" customFormat="1" ht="20.1" customHeight="1" spans="1:5">
      <c r="A145" s="31" t="s">
        <v>236</v>
      </c>
      <c r="B145" s="18" t="s">
        <v>237</v>
      </c>
      <c r="C145" s="19">
        <v>1416</v>
      </c>
      <c r="D145" s="19">
        <v>300</v>
      </c>
      <c r="E145" s="20"/>
    </row>
    <row r="146" ht="17.4" hidden="1" spans="2:5">
      <c r="B146" s="15" t="s">
        <v>238</v>
      </c>
      <c r="C146" s="32">
        <v>0</v>
      </c>
      <c r="D146" s="32"/>
      <c r="E146" s="33"/>
    </row>
  </sheetData>
  <autoFilter ref="A12:F146">
    <filterColumn colId="2">
      <filters>
        <filter val="11,203.00"/>
        <filter val="11,249.00"/>
        <filter val="1,427.00"/>
        <filter val="71,539.00"/>
        <filter val="1,566.00"/>
        <filter val="21,588.00"/>
        <filter val="1,623.00"/>
        <filter val="11,848.00"/>
        <filter val="21,968.00"/>
        <filter val="10,039.00"/>
        <filter val="10,313.00"/>
        <filter val="10,317.00"/>
        <filter val="10,406.00"/>
        <filter val="120,443.00"/>
        <filter val="20,602.00"/>
        <filter val="210,676.00"/>
        <filter val="659.00"/>
        <filter val="816.00"/>
        <filter val="828.00"/>
        <filter val="15,051.00"/>
        <filter val="5,163.00"/>
        <filter val="5,213.00"/>
        <filter val="5,304.00"/>
        <filter val="5,665.00"/>
        <filter val="5,686.00"/>
        <filter val="5,751.00"/>
        <filter val="35,801.00"/>
        <filter val="125,870.00"/>
        <filter val="5,988.00"/>
        <filter val="74,022.00"/>
        <filter val="24,143.00"/>
        <filter val="64,195.00"/>
        <filter val="14,271.00"/>
        <filter val="14,313.00"/>
        <filter val="24,386.00"/>
        <filter val="34,429.00"/>
        <filter val="64,518.00"/>
        <filter val="14,588.00"/>
        <filter val="14,733.00"/>
        <filter val="4,789.00"/>
        <filter val="4,801.00"/>
        <filter val="3,073.00"/>
        <filter val="43,102.00"/>
        <filter val="3,223.00"/>
        <filter val="3,331.00"/>
        <filter val="33,479.00"/>
        <filter val="3,591.00"/>
        <filter val="23,636.00"/>
        <filter val="23,715.00"/>
        <filter val="13,779.00"/>
        <filter val="23,782.00"/>
        <filter val="3,839.00"/>
        <filter val="123,817.00"/>
        <filter val="133,942.00"/>
        <filter val="3,972.00"/>
        <filter val="22,035.00"/>
        <filter val="2,053.00"/>
        <filter val="22,105.00"/>
        <filter val="12,193.00"/>
        <filter val="122,235.00"/>
        <filter val="12,247.00"/>
        <filter val="22,308.00"/>
        <filter val="2,339.00"/>
        <filter val="2,350.00"/>
        <filter val="22,414.00"/>
        <filter val="12,705.00"/>
        <filter val="2,709.00"/>
        <filter val="12,841.00"/>
        <filter val="122,894.00"/>
        <filter val="22,981.00"/>
        <filter val="79,125.00"/>
        <filter val="9,185.00"/>
        <filter val="19,621.00"/>
        <filter val="19,781.00"/>
        <filter val="9,790.00"/>
        <filter val="9,820.00"/>
        <filter val="9,843.00"/>
        <filter val="9,848.00"/>
        <filter val="189,885.00"/>
        <filter val="9,900.00"/>
        <filter val="8,030.00"/>
        <filter val="28,080.00"/>
        <filter val="8,248.00"/>
        <filter val="8,271.00"/>
        <filter val="78,297.00"/>
        <filter val="118,346.00"/>
        <filter val="208,337.00"/>
        <filter val="8,607.00"/>
        <filter val="8,699.00"/>
        <filter val="8,832.00"/>
        <filter val="8,890.00"/>
        <filter val="8,952.00"/>
        <filter val="8,994.00"/>
        <filter val="7,004.00"/>
        <filter val="107,049.00"/>
        <filter val="7,106.00"/>
        <filter val="137,165.00"/>
        <filter val="57,191.00"/>
        <filter val="7,233.00"/>
        <filter val="7,279.00"/>
        <filter val="7,377.00"/>
        <filter val="7,442.00"/>
        <filter val="17,497.00"/>
        <filter val="27,620.00"/>
        <filter val="7,626.00"/>
        <filter val="7,718.00"/>
        <filter val="7,759.00"/>
        <filter val="7,800.00"/>
        <filter val="186,029.00"/>
        <filter val="6,098.00"/>
        <filter val="6,122.00"/>
        <filter val="6,274.00"/>
        <filter val="116,445.00"/>
        <filter val="26,416.00"/>
        <filter val="46,421.00"/>
        <filter val="116,484.00"/>
        <filter val="6,529.00"/>
        <filter val="6,575.00"/>
        <filter val="16,768.00"/>
        <filter val="16,864.00"/>
        <filter val="6,915.00"/>
        <filter val="6,925.00"/>
      </filters>
    </filterColumn>
    <extLst/>
  </autoFilter>
  <mergeCells count="1">
    <mergeCell ref="B2:E2"/>
  </mergeCells>
  <pageMargins left="0.751388888888889" right="0.751388888888889" top="1" bottom="1" header="0.5" footer="0.5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ysgz</dc:creator>
  <cp:lastModifiedBy>李娜</cp:lastModifiedBy>
  <dcterms:created xsi:type="dcterms:W3CDTF">2022-11-30T19:06:00Z</dcterms:created>
  <dcterms:modified xsi:type="dcterms:W3CDTF">2025-06-12T08:06:17Z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4D5C4232418945B8DE4959679D850E2F</vt:lpwstr>
  </property>
</Properties>
</file>