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Sheet1!$A$4:$F$148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<sst xmlns="http://schemas.openxmlformats.org/spreadsheetml/2006/main" count="255" uniqueCount="239">
  <si>
    <t>附件1</t>
  </si>
  <si>
    <t>2024年中央财政衔接推进乡村振兴（巩固脱贫成果与乡村振兴任务）补助资金安排情况表</t>
  </si>
  <si>
    <t>[制表]农业处</t>
  </si>
  <si>
    <t xml:space="preserve"> 单位：万元</t>
  </si>
  <si>
    <t>单   位</t>
  </si>
  <si>
    <t>中央资金分配金额</t>
  </si>
  <si>
    <t>提前下达</t>
  </si>
  <si>
    <t>此次下达</t>
  </si>
  <si>
    <t>备 注</t>
  </si>
  <si>
    <t xml:space="preserve">      合      计</t>
  </si>
  <si>
    <t>省级主管部门合计</t>
  </si>
  <si>
    <t>省财政厅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</si>
  <si>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</si>
  <si>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</si>
  <si>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</si>
  <si>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</si>
  <si>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</si>
  <si>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</si>
  <si>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</si>
  <si>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</si>
  <si>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</si>
  <si>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</si>
  <si>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</si>
  <si>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</si>
  <si>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</si>
  <si>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</si>
  <si>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</si>
  <si>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</si>
  <si>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</si>
  <si>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</si>
  <si>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</si>
  <si>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</si>
  <si>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</si>
  <si>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</si>
  <si>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</si>
  <si>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</si>
  <si>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</si>
  <si>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</si>
  <si>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</si>
  <si>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</si>
  <si>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</si>
  <si>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</si>
  <si>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</si>
  <si>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</si>
  <si>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</si>
  <si>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</si>
  <si>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</si>
  <si>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</si>
  <si>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</si>
  <si>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</si>
  <si>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</si>
  <si>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</si>
  <si>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</si>
  <si>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</si>
  <si>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</si>
  <si>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</si>
  <si>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</si>
  <si>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</si>
  <si>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</si>
  <si>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</si>
  <si>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</si>
  <si>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</si>
  <si>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</si>
  <si>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</si>
  <si>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</si>
  <si>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</si>
  <si>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</si>
  <si>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</si>
  <si>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</si>
  <si>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</si>
  <si>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</si>
  <si>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</si>
  <si>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</si>
  <si>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</si>
  <si>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</si>
  <si>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</si>
  <si>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</si>
  <si>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</si>
  <si>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</si>
  <si>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</si>
  <si>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</si>
  <si>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</si>
  <si>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</si>
  <si>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</si>
  <si>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</si>
  <si>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</si>
  <si>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</si>
  <si>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</si>
  <si>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</si>
  <si>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</si>
  <si>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</si>
  <si>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</si>
  <si>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</si>
  <si>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</si>
  <si>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</si>
  <si>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</si>
  <si>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</si>
  <si>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</si>
  <si>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</si>
  <si>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</si>
  <si>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</si>
  <si>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</si>
  <si>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</si>
  <si>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</si>
  <si>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</si>
  <si>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</si>
  <si>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</si>
  <si>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</si>
  <si>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</si>
  <si>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</si>
  <si>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</si>
  <si>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</si>
  <si>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都匀经济技术开发区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</si>
  <si>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</si>
  <si>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</si>
  <si>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</si>
  <si>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</si>
  <si>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</si>
  <si>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</si>
  <si>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</si>
  <si>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</si>
  <si>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</si>
  <si>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</si>
  <si>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</si>
  <si>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</si>
  <si>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</si>
  <si>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</si>
  <si>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</si>
  <si>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</si>
  <si>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</si>
  <si>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</si>
  <si>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</si>
  <si>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</si>
  <si>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</si>
  <si>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</si>
  <si>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</si>
  <si>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</si>
  <si>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</si>
  <si>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</si>
  <si>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</si>
  <si>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</si>
  <si>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</si>
  <si>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</si>
  <si>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</si>
  <si>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</si>
  <si>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</si>
  <si>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</si>
  <si>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</si>
  <si>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</si>
  <si>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</si>
  <si>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</si>
  <si>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</si>
  <si>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</si>
  <si>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</si>
  <si>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</si>
  <si>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</si>
  <si>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</si>
  <si>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</si>
  <si>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</si>
  <si>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</si>
  <si>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</si>
  <si>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</si>
  <si>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</si>
  <si>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</si>
  <si>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</si>
  <si>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</si>
  <si>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</si>
  <si>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</si>
  <si>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</si>
  <si>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</si>
  <si>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</si>
  <si>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</si>
  <si>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</si>
  <si>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</si>
  <si>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</si>
  <si>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</si>
  <si>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</si>
  <si>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</si>
  <si>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</si>
  <si>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</si>
  <si>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</si>
  <si>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</si>
  <si>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</si>
  <si>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</si>
  <si>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</si>
  <si>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</si>
  <si>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</si>
  <si>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</si>
  <si>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</si>
  <si>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</si>
  <si>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</si>
  <si>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</si>
  <si>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</si>
  <si>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</si>
  <si>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</si>
  <si>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</si>
  <si>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</si>
  <si>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</si>
  <si>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</si>
  <si>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</si>
  <si>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</si>
  <si>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</si>
  <si>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</si>
  <si>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</si>
  <si>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</si>
  <si>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</si>
  <si>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</si>
  <si>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</si>
  <si>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</si>
  <si>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</si>
  <si>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</si>
  <si>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</si>
  <si>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</si>
  <si>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</si>
  <si>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</si>
  <si>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</si>
  <si>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</si>
  <si>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</si>
  <si>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</si>
  <si>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</si>
  <si>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</si>
  <si>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</si>
  <si>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</si>
  <si>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</si>
  <si>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</si>
  <si>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</si>
  <si>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</si>
  <si>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</si>
  <si>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</si>
  <si>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</si>
  <si>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</si>
  <si>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</si>
  <si>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</si>
  <si>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</si>
  <si>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</si>
  <si>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</si>
  <si>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</si>
  <si>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</si>
  <si>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 xml:space="preserve">    贵安新区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</si>
</sst>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1" fillId="4" borderId="2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1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1" fillId="4" borderId="3" xfId="0" applyNumberFormat="1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176" fontId="5" fillId="5" borderId="1" xfId="0" applyNumberFormat="1" applyFont="1" applyFill="1" applyBorder="1" applyAlignment="1">
      <alignment horizontal="right" wrapText="1"/>
    </xf>
    <xf numFmtId="0" fontId="1" fillId="5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8"/>
  <sheetViews>
    <sheetView tabSelected="1" topLeftCell="B1" workbookViewId="0">
      <pane ySplit="4" topLeftCell="A38" activePane="bottomLeft" state="frozen"/>
      <selection/>
      <selection pane="bottomLeft" activeCell="E127" sqref="E127"/>
    </sheetView>
  </sheetViews>
  <sheetFormatPr defaultColWidth="10" defaultRowHeight="14.25" outlineLevelCol="5"/>
  <cols>
    <col min="1" max="1" width="15.4166666666667" style="1" hidden="1" customWidth="1"/>
    <col min="2" max="2" width="34.6166666666667" style="1" customWidth="1"/>
    <col min="3" max="5" width="14.75" style="1" customWidth="1"/>
    <col min="6" max="6" width="13.4666666666667" style="1" customWidth="1"/>
    <col min="7" max="253" width="10" style="1"/>
  </cols>
  <sheetData>
    <row r="1" ht="16.5" customHeight="1" spans="2:2">
      <c r="B1" s="3" t="s">
        <v>0</v>
      </c>
    </row>
    <row r="2" s="1" customFormat="1" ht="56" customHeight="1" spans="2:6">
      <c r="B2" s="4" t="s">
        <v>1</v>
      </c>
      <c r="C2" s="5"/>
      <c r="D2" s="5"/>
      <c r="E2" s="5"/>
      <c r="F2" s="5"/>
    </row>
    <row r="3" s="1" customFormat="1" ht="23.25" customHeight="1" spans="2:6">
      <c r="B3" s="6" t="s">
        <v>2</v>
      </c>
      <c r="F3" s="7" t="s">
        <v>3</v>
      </c>
    </row>
    <row r="4" s="1" customFormat="1" ht="58" customHeight="1" spans="2:6">
      <c r="B4" s="8" t="s">
        <v>4</v>
      </c>
      <c r="C4" s="9" t="s">
        <v>5</v>
      </c>
      <c r="D4" s="9" t="s">
        <v>6</v>
      </c>
      <c r="E4" s="8" t="s">
        <v>7</v>
      </c>
      <c r="F4" s="9" t="s">
        <v>8</v>
      </c>
    </row>
    <row r="5" s="2" customFormat="1" ht="20.1" customHeight="1" spans="2:6">
      <c r="B5" s="10" t="s">
        <v>9</v>
      </c>
      <c r="C5" s="11">
        <f t="shared" ref="C5:C68" si="0">SUM(D5:E5)</f>
        <v>1413729</v>
      </c>
      <c r="D5" s="11">
        <v>1271706</v>
      </c>
      <c r="E5" s="11">
        <f>E8+E9+E6</f>
        <v>142023</v>
      </c>
      <c r="F5" s="12"/>
    </row>
    <row r="6" s="2" customFormat="1" ht="20.1" customHeight="1" spans="2:6">
      <c r="B6" s="10" t="s">
        <v>10</v>
      </c>
      <c r="C6" s="11">
        <f t="shared" si="0"/>
        <v>192616</v>
      </c>
      <c r="D6" s="11">
        <v>192616</v>
      </c>
      <c r="E6" s="11">
        <f>E7</f>
        <v>0</v>
      </c>
      <c r="F6" s="12"/>
    </row>
    <row r="7" s="2" customFormat="1" ht="20.1" customHeight="1" spans="2:6">
      <c r="B7" s="10" t="s">
        <v>11</v>
      </c>
      <c r="C7" s="11">
        <f t="shared" si="0"/>
        <v>192616</v>
      </c>
      <c r="D7" s="11">
        <v>192616</v>
      </c>
      <c r="E7" s="11">
        <v>0</v>
      </c>
      <c r="F7" s="12"/>
    </row>
    <row r="8" s="2" customFormat="1" ht="20.1" customHeight="1" spans="2:6">
      <c r="B8" s="10" t="s">
        <v>12</v>
      </c>
      <c r="C8" s="11">
        <f t="shared" si="0"/>
        <v>15267</v>
      </c>
      <c r="D8" s="11">
        <v>15076</v>
      </c>
      <c r="E8" s="11">
        <f>E13+E30+E39+E58+E70+E87+E108+E121+E136+E148</f>
        <v>191</v>
      </c>
      <c r="F8" s="12"/>
    </row>
    <row r="9" s="2" customFormat="1" ht="20.1" customHeight="1" spans="2:6">
      <c r="B9" s="10" t="s">
        <v>13</v>
      </c>
      <c r="C9" s="11">
        <f t="shared" si="0"/>
        <v>1205846</v>
      </c>
      <c r="D9" s="11">
        <v>1064014</v>
      </c>
      <c r="E9" s="11">
        <f t="shared" ref="E9:E14" si="1">E10+E11</f>
        <v>141832</v>
      </c>
      <c r="F9" s="12"/>
    </row>
    <row r="10" s="2" customFormat="1" ht="20.1" customHeight="1" spans="2:6">
      <c r="B10" s="13" t="s">
        <v>14</v>
      </c>
      <c r="C10" s="11">
        <f t="shared" si="0"/>
        <v>316594</v>
      </c>
      <c r="D10" s="11">
        <v>278547</v>
      </c>
      <c r="E10" s="11">
        <f>E15+E32+E41+E60+E72+E89+E110+E123+E138</f>
        <v>38047</v>
      </c>
      <c r="F10" s="12"/>
    </row>
    <row r="11" s="2" customFormat="1" ht="20.1" customHeight="1" spans="2:6">
      <c r="B11" s="13" t="s">
        <v>15</v>
      </c>
      <c r="C11" s="11">
        <f t="shared" si="0"/>
        <v>889252</v>
      </c>
      <c r="D11" s="11">
        <v>785467</v>
      </c>
      <c r="E11" s="11">
        <f>SUM(E16,E33,E42,E61,E73,E90,E111,E124,E139)</f>
        <v>103785</v>
      </c>
      <c r="F11" s="12"/>
    </row>
    <row r="12" s="2" customFormat="1" ht="20.1" customHeight="1" spans="2:6">
      <c r="B12" s="14" t="s">
        <v>16</v>
      </c>
      <c r="C12" s="15">
        <f t="shared" si="0"/>
        <v>18649</v>
      </c>
      <c r="D12" s="15">
        <v>18423</v>
      </c>
      <c r="E12" s="15">
        <f t="shared" si="1"/>
        <v>226</v>
      </c>
      <c r="F12" s="16"/>
    </row>
    <row r="13" s="2" customFormat="1" ht="25" customHeight="1" spans="1:6">
      <c r="A13" s="17" t="s">
        <v>17</v>
      </c>
      <c r="B13" s="18" t="s">
        <v>18</v>
      </c>
      <c r="C13" s="19">
        <f t="shared" si="0"/>
        <v>0</v>
      </c>
      <c r="D13" s="19"/>
      <c r="E13" s="19"/>
      <c r="F13" s="20"/>
    </row>
    <row r="14" s="2" customFormat="1" ht="20.1" customHeight="1" spans="2:6">
      <c r="B14" s="14" t="s">
        <v>19</v>
      </c>
      <c r="C14" s="15">
        <f t="shared" si="0"/>
        <v>18649</v>
      </c>
      <c r="D14" s="15">
        <v>18423</v>
      </c>
      <c r="E14" s="15">
        <f t="shared" si="1"/>
        <v>226</v>
      </c>
      <c r="F14" s="16"/>
    </row>
    <row r="15" s="2" customFormat="1" ht="20.1" customHeight="1" spans="2:6">
      <c r="B15" s="14" t="s">
        <v>20</v>
      </c>
      <c r="C15" s="15">
        <f t="shared" si="0"/>
        <v>6103</v>
      </c>
      <c r="D15" s="15">
        <v>6048</v>
      </c>
      <c r="E15" s="15">
        <f>SUM(E17:E21)+E26+E27+E28</f>
        <v>55</v>
      </c>
      <c r="F15" s="16"/>
    </row>
    <row r="16" s="2" customFormat="1" ht="20.1" customHeight="1" spans="2:6">
      <c r="B16" s="14" t="s">
        <v>21</v>
      </c>
      <c r="C16" s="15">
        <f t="shared" si="0"/>
        <v>12546</v>
      </c>
      <c r="D16" s="15">
        <v>12375</v>
      </c>
      <c r="E16" s="15">
        <f>SUM(E22:E25)</f>
        <v>171</v>
      </c>
      <c r="F16" s="16"/>
    </row>
    <row r="17" s="2" customFormat="1" ht="20.1" customHeight="1" spans="1:6">
      <c r="A17" s="17" t="s">
        <v>22</v>
      </c>
      <c r="B17" s="18" t="s">
        <v>23</v>
      </c>
      <c r="C17" s="19">
        <f t="shared" si="0"/>
        <v>2041</v>
      </c>
      <c r="D17" s="19">
        <v>2023</v>
      </c>
      <c r="E17" s="19">
        <v>18</v>
      </c>
      <c r="F17" s="21"/>
    </row>
    <row r="18" s="2" customFormat="1" ht="20.1" customHeight="1" spans="1:6">
      <c r="A18" s="17" t="s">
        <v>24</v>
      </c>
      <c r="B18" s="18" t="s">
        <v>25</v>
      </c>
      <c r="C18" s="19">
        <f t="shared" si="0"/>
        <v>2146</v>
      </c>
      <c r="D18" s="19">
        <v>2122</v>
      </c>
      <c r="E18" s="19">
        <v>24</v>
      </c>
      <c r="F18" s="21"/>
    </row>
    <row r="19" s="2" customFormat="1" ht="20.1" customHeight="1" spans="1:6">
      <c r="A19" s="17" t="s">
        <v>26</v>
      </c>
      <c r="B19" s="18" t="s">
        <v>27</v>
      </c>
      <c r="C19" s="19">
        <f t="shared" si="0"/>
        <v>850</v>
      </c>
      <c r="D19" s="19">
        <v>849</v>
      </c>
      <c r="E19" s="19">
        <v>1</v>
      </c>
      <c r="F19" s="21"/>
    </row>
    <row r="20" s="2" customFormat="1" ht="20.1" customHeight="1" spans="1:6">
      <c r="A20" s="17" t="s">
        <v>28</v>
      </c>
      <c r="B20" s="18" t="s">
        <v>29</v>
      </c>
      <c r="C20" s="19">
        <f t="shared" si="0"/>
        <v>0</v>
      </c>
      <c r="D20" s="19"/>
      <c r="E20" s="19"/>
      <c r="F20" s="21"/>
    </row>
    <row r="21" s="2" customFormat="1" ht="20.1" customHeight="1" spans="1:6">
      <c r="A21" s="17" t="s">
        <v>30</v>
      </c>
      <c r="B21" s="18" t="s">
        <v>31</v>
      </c>
      <c r="C21" s="19">
        <f t="shared" si="0"/>
        <v>0</v>
      </c>
      <c r="D21" s="19"/>
      <c r="E21" s="19"/>
      <c r="F21" s="21"/>
    </row>
    <row r="22" s="2" customFormat="1" ht="20.1" customHeight="1" spans="1:6">
      <c r="A22" s="17" t="s">
        <v>32</v>
      </c>
      <c r="B22" s="18" t="s">
        <v>33</v>
      </c>
      <c r="C22" s="19">
        <f t="shared" si="0"/>
        <v>3501</v>
      </c>
      <c r="D22" s="19">
        <v>3453</v>
      </c>
      <c r="E22" s="19">
        <v>48</v>
      </c>
      <c r="F22" s="21"/>
    </row>
    <row r="23" s="2" customFormat="1" ht="20.1" customHeight="1" spans="1:6">
      <c r="A23" s="17" t="s">
        <v>34</v>
      </c>
      <c r="B23" s="18" t="s">
        <v>35</v>
      </c>
      <c r="C23" s="19">
        <f t="shared" si="0"/>
        <v>3243</v>
      </c>
      <c r="D23" s="19">
        <v>3190</v>
      </c>
      <c r="E23" s="19">
        <v>53</v>
      </c>
      <c r="F23" s="21"/>
    </row>
    <row r="24" s="2" customFormat="1" ht="20.1" customHeight="1" spans="1:6">
      <c r="A24" s="17" t="s">
        <v>36</v>
      </c>
      <c r="B24" s="18" t="s">
        <v>37</v>
      </c>
      <c r="C24" s="19">
        <f t="shared" si="0"/>
        <v>2622</v>
      </c>
      <c r="D24" s="19">
        <v>2591</v>
      </c>
      <c r="E24" s="19">
        <v>31</v>
      </c>
      <c r="F24" s="21"/>
    </row>
    <row r="25" s="2" customFormat="1" ht="20.1" customHeight="1" spans="1:6">
      <c r="A25" s="17" t="s">
        <v>38</v>
      </c>
      <c r="B25" s="18" t="s">
        <v>39</v>
      </c>
      <c r="C25" s="19">
        <f t="shared" si="0"/>
        <v>3180</v>
      </c>
      <c r="D25" s="19">
        <v>3141</v>
      </c>
      <c r="E25" s="19">
        <v>39</v>
      </c>
      <c r="F25" s="21"/>
    </row>
    <row r="26" s="2" customFormat="1" ht="20.1" customHeight="1" spans="1:6">
      <c r="A26" s="17" t="s">
        <v>40</v>
      </c>
      <c r="B26" s="18" t="s">
        <v>41</v>
      </c>
      <c r="C26" s="19">
        <f t="shared" si="0"/>
        <v>1066</v>
      </c>
      <c r="D26" s="19">
        <v>1054</v>
      </c>
      <c r="E26" s="19">
        <v>12</v>
      </c>
      <c r="F26" s="21"/>
    </row>
    <row r="27" s="2" customFormat="1" ht="20.1" customHeight="1" spans="1:6">
      <c r="A27" s="17" t="s">
        <v>42</v>
      </c>
      <c r="B27" s="18" t="s">
        <v>43</v>
      </c>
      <c r="C27" s="22">
        <f t="shared" si="0"/>
        <v>0</v>
      </c>
      <c r="D27" s="19"/>
      <c r="E27" s="19"/>
      <c r="F27" s="21"/>
    </row>
    <row r="28" s="2" customFormat="1" ht="20.1" customHeight="1" spans="1:6">
      <c r="A28" s="23" t="s">
        <v>44</v>
      </c>
      <c r="B28" s="18" t="s">
        <v>45</v>
      </c>
      <c r="C28" s="22">
        <f t="shared" si="0"/>
        <v>0</v>
      </c>
      <c r="D28" s="19"/>
      <c r="E28" s="19"/>
      <c r="F28" s="21"/>
    </row>
    <row r="29" s="2" customFormat="1" ht="20.1" customHeight="1" spans="2:6">
      <c r="B29" s="14" t="s">
        <v>46</v>
      </c>
      <c r="C29" s="15">
        <f t="shared" si="0"/>
        <v>75584</v>
      </c>
      <c r="D29" s="15">
        <v>64572</v>
      </c>
      <c r="E29" s="15">
        <f>E30+E31</f>
        <v>11012</v>
      </c>
      <c r="F29" s="16"/>
    </row>
    <row r="30" s="2" customFormat="1" ht="20.1" customHeight="1" spans="1:6">
      <c r="A30" s="17" t="s">
        <v>47</v>
      </c>
      <c r="B30" s="18" t="s">
        <v>48</v>
      </c>
      <c r="C30" s="19">
        <f t="shared" si="0"/>
        <v>881</v>
      </c>
      <c r="D30" s="19">
        <v>881</v>
      </c>
      <c r="E30" s="19"/>
      <c r="F30" s="21"/>
    </row>
    <row r="31" s="2" customFormat="1" ht="20.1" customHeight="1" spans="2:6">
      <c r="B31" s="14" t="s">
        <v>49</v>
      </c>
      <c r="C31" s="15">
        <f t="shared" si="0"/>
        <v>74703</v>
      </c>
      <c r="D31" s="15">
        <v>63691</v>
      </c>
      <c r="E31" s="15">
        <f>E32+E33</f>
        <v>11012</v>
      </c>
      <c r="F31" s="16"/>
    </row>
    <row r="32" s="2" customFormat="1" ht="20.1" customHeight="1" spans="2:6">
      <c r="B32" s="14" t="s">
        <v>20</v>
      </c>
      <c r="C32" s="15">
        <f t="shared" si="0"/>
        <v>6827</v>
      </c>
      <c r="D32" s="15">
        <v>6438</v>
      </c>
      <c r="E32" s="15">
        <f>E37</f>
        <v>389</v>
      </c>
      <c r="F32" s="16"/>
    </row>
    <row r="33" s="2" customFormat="1" ht="20.1" customHeight="1" spans="2:6">
      <c r="B33" s="14" t="s">
        <v>21</v>
      </c>
      <c r="C33" s="15">
        <f t="shared" si="0"/>
        <v>67876</v>
      </c>
      <c r="D33" s="15">
        <v>57253</v>
      </c>
      <c r="E33" s="15">
        <f>SUM(E34:E36)</f>
        <v>10623</v>
      </c>
      <c r="F33" s="16"/>
    </row>
    <row r="34" s="2" customFormat="1" ht="20.1" customHeight="1" spans="1:6">
      <c r="A34" s="17" t="s">
        <v>50</v>
      </c>
      <c r="B34" s="18" t="s">
        <v>51</v>
      </c>
      <c r="C34" s="19">
        <f t="shared" si="0"/>
        <v>13606</v>
      </c>
      <c r="D34" s="19">
        <v>12033</v>
      </c>
      <c r="E34" s="19">
        <v>1573</v>
      </c>
      <c r="F34" s="21"/>
    </row>
    <row r="35" s="2" customFormat="1" ht="20.1" customHeight="1" spans="1:6">
      <c r="A35" s="17" t="s">
        <v>52</v>
      </c>
      <c r="B35" s="18" t="s">
        <v>53</v>
      </c>
      <c r="C35" s="19">
        <f t="shared" si="0"/>
        <v>20461</v>
      </c>
      <c r="D35" s="19">
        <v>18101</v>
      </c>
      <c r="E35" s="19">
        <v>2360</v>
      </c>
      <c r="F35" s="21"/>
    </row>
    <row r="36" s="2" customFormat="1" ht="20.1" customHeight="1" spans="1:6">
      <c r="A36" s="17" t="s">
        <v>54</v>
      </c>
      <c r="B36" s="18" t="s">
        <v>55</v>
      </c>
      <c r="C36" s="19">
        <f t="shared" si="0"/>
        <v>33809</v>
      </c>
      <c r="D36" s="19">
        <v>27119</v>
      </c>
      <c r="E36" s="19">
        <v>6690</v>
      </c>
      <c r="F36" s="21"/>
    </row>
    <row r="37" s="2" customFormat="1" ht="20.1" customHeight="1" spans="1:6">
      <c r="A37" s="17" t="s">
        <v>56</v>
      </c>
      <c r="B37" s="18" t="s">
        <v>57</v>
      </c>
      <c r="C37" s="19">
        <f t="shared" si="0"/>
        <v>6827</v>
      </c>
      <c r="D37" s="19">
        <v>6438</v>
      </c>
      <c r="E37" s="19">
        <v>389</v>
      </c>
      <c r="F37" s="21"/>
    </row>
    <row r="38" s="2" customFormat="1" ht="20.1" customHeight="1" spans="2:6">
      <c r="B38" s="14" t="s">
        <v>58</v>
      </c>
      <c r="C38" s="15">
        <f t="shared" si="0"/>
        <v>134837</v>
      </c>
      <c r="D38" s="15">
        <v>121727</v>
      </c>
      <c r="E38" s="15">
        <f>E39+E40</f>
        <v>13110</v>
      </c>
      <c r="F38" s="16"/>
    </row>
    <row r="39" s="2" customFormat="1" ht="20.1" customHeight="1" spans="1:6">
      <c r="A39" s="17" t="s">
        <v>59</v>
      </c>
      <c r="B39" s="18" t="s">
        <v>60</v>
      </c>
      <c r="C39" s="19">
        <f t="shared" si="0"/>
        <v>1818</v>
      </c>
      <c r="D39" s="19">
        <v>1712</v>
      </c>
      <c r="E39" s="19">
        <v>106</v>
      </c>
      <c r="F39" s="21" t="s">
        <v>61</v>
      </c>
    </row>
    <row r="40" s="2" customFormat="1" ht="20.1" customHeight="1" spans="2:6">
      <c r="B40" s="14" t="s">
        <v>62</v>
      </c>
      <c r="C40" s="15">
        <f t="shared" si="0"/>
        <v>133019</v>
      </c>
      <c r="D40" s="15">
        <v>120015</v>
      </c>
      <c r="E40" s="15">
        <f>E41+E42</f>
        <v>13004</v>
      </c>
      <c r="F40" s="16"/>
    </row>
    <row r="41" s="2" customFormat="1" ht="20.1" customHeight="1" spans="2:6">
      <c r="B41" s="14" t="s">
        <v>20</v>
      </c>
      <c r="C41" s="15">
        <f t="shared" si="0"/>
        <v>17296</v>
      </c>
      <c r="D41" s="15">
        <v>13250</v>
      </c>
      <c r="E41" s="15">
        <f>E43+E44+E45</f>
        <v>4046</v>
      </c>
      <c r="F41" s="16"/>
    </row>
    <row r="42" s="2" customFormat="1" ht="20.1" customHeight="1" spans="2:6">
      <c r="B42" s="14" t="s">
        <v>21</v>
      </c>
      <c r="C42" s="15">
        <f t="shared" si="0"/>
        <v>115723</v>
      </c>
      <c r="D42" s="15">
        <v>106765</v>
      </c>
      <c r="E42" s="15">
        <f>SUM(E46:E56)</f>
        <v>8958</v>
      </c>
      <c r="F42" s="16"/>
    </row>
    <row r="43" s="2" customFormat="1" ht="20.1" customHeight="1" spans="1:6">
      <c r="A43" s="17" t="s">
        <v>63</v>
      </c>
      <c r="B43" s="18" t="s">
        <v>64</v>
      </c>
      <c r="C43" s="19">
        <f t="shared" si="0"/>
        <v>2789</v>
      </c>
      <c r="D43" s="19">
        <v>1465</v>
      </c>
      <c r="E43" s="19">
        <v>1324</v>
      </c>
      <c r="F43" s="21"/>
    </row>
    <row r="44" s="2" customFormat="1" ht="20.1" customHeight="1" spans="1:6">
      <c r="A44" s="17" t="s">
        <v>65</v>
      </c>
      <c r="B44" s="18" t="s">
        <v>66</v>
      </c>
      <c r="C44" s="19">
        <f t="shared" si="0"/>
        <v>5762</v>
      </c>
      <c r="D44" s="19">
        <v>4470</v>
      </c>
      <c r="E44" s="19">
        <v>1292</v>
      </c>
      <c r="F44" s="21"/>
    </row>
    <row r="45" s="2" customFormat="1" ht="18.75" spans="1:6">
      <c r="A45" s="17" t="s">
        <v>67</v>
      </c>
      <c r="B45" s="18" t="s">
        <v>68</v>
      </c>
      <c r="C45" s="19">
        <f t="shared" si="0"/>
        <v>8745</v>
      </c>
      <c r="D45" s="19">
        <v>7315</v>
      </c>
      <c r="E45" s="19">
        <v>1430</v>
      </c>
      <c r="F45" s="21"/>
    </row>
    <row r="46" s="2" customFormat="1" ht="20.1" customHeight="1" spans="1:6">
      <c r="A46" s="17" t="s">
        <v>69</v>
      </c>
      <c r="B46" s="18" t="s">
        <v>70</v>
      </c>
      <c r="C46" s="19">
        <f t="shared" si="0"/>
        <v>9738</v>
      </c>
      <c r="D46" s="19">
        <v>8878</v>
      </c>
      <c r="E46" s="19">
        <v>860</v>
      </c>
      <c r="F46" s="21"/>
    </row>
    <row r="47" s="2" customFormat="1" ht="20.1" customHeight="1" spans="1:6">
      <c r="A47" s="17" t="s">
        <v>71</v>
      </c>
      <c r="B47" s="18" t="s">
        <v>72</v>
      </c>
      <c r="C47" s="19">
        <f t="shared" si="0"/>
        <v>5701</v>
      </c>
      <c r="D47" s="19">
        <v>5498</v>
      </c>
      <c r="E47" s="19">
        <v>203</v>
      </c>
      <c r="F47" s="21"/>
    </row>
    <row r="48" s="2" customFormat="1" ht="20.1" customHeight="1" spans="1:6">
      <c r="A48" s="17" t="s">
        <v>73</v>
      </c>
      <c r="B48" s="18" t="s">
        <v>74</v>
      </c>
      <c r="C48" s="19">
        <f t="shared" si="0"/>
        <v>7278</v>
      </c>
      <c r="D48" s="19">
        <v>5404</v>
      </c>
      <c r="E48" s="19">
        <v>1874</v>
      </c>
      <c r="F48" s="21"/>
    </row>
    <row r="49" s="2" customFormat="1" ht="20.1" customHeight="1" spans="1:6">
      <c r="A49" s="17" t="s">
        <v>75</v>
      </c>
      <c r="B49" s="18" t="s">
        <v>76</v>
      </c>
      <c r="C49" s="19">
        <f t="shared" si="0"/>
        <v>8429</v>
      </c>
      <c r="D49" s="19">
        <v>5932</v>
      </c>
      <c r="E49" s="19">
        <v>2497</v>
      </c>
      <c r="F49" s="21"/>
    </row>
    <row r="50" s="2" customFormat="1" ht="20.1" customHeight="1" spans="1:6">
      <c r="A50" s="17" t="s">
        <v>77</v>
      </c>
      <c r="B50" s="18" t="s">
        <v>78</v>
      </c>
      <c r="C50" s="19">
        <f t="shared" si="0"/>
        <v>4919</v>
      </c>
      <c r="D50" s="19">
        <v>4613</v>
      </c>
      <c r="E50" s="19">
        <v>306</v>
      </c>
      <c r="F50" s="21"/>
    </row>
    <row r="51" s="2" customFormat="1" ht="20.1" customHeight="1" spans="1:6">
      <c r="A51" s="17" t="s">
        <v>79</v>
      </c>
      <c r="B51" s="18" t="s">
        <v>80</v>
      </c>
      <c r="C51" s="19">
        <f t="shared" si="0"/>
        <v>7136</v>
      </c>
      <c r="D51" s="19">
        <v>6827</v>
      </c>
      <c r="E51" s="19">
        <v>309</v>
      </c>
      <c r="F51" s="21"/>
    </row>
    <row r="52" s="2" customFormat="1" ht="20.1" customHeight="1" spans="1:6">
      <c r="A52" s="17" t="s">
        <v>81</v>
      </c>
      <c r="B52" s="18" t="s">
        <v>82</v>
      </c>
      <c r="C52" s="19">
        <f t="shared" si="0"/>
        <v>5214</v>
      </c>
      <c r="D52" s="19">
        <v>4982</v>
      </c>
      <c r="E52" s="19">
        <v>232</v>
      </c>
      <c r="F52" s="21"/>
    </row>
    <row r="53" s="2" customFormat="1" ht="20.1" customHeight="1" spans="1:6">
      <c r="A53" s="17" t="s">
        <v>83</v>
      </c>
      <c r="B53" s="18" t="s">
        <v>84</v>
      </c>
      <c r="C53" s="19">
        <f t="shared" si="0"/>
        <v>14256</v>
      </c>
      <c r="D53" s="19">
        <v>13025</v>
      </c>
      <c r="E53" s="19">
        <v>1231</v>
      </c>
      <c r="F53" s="21"/>
    </row>
    <row r="54" s="2" customFormat="1" ht="20.1" customHeight="1" spans="1:6">
      <c r="A54" s="17" t="s">
        <v>85</v>
      </c>
      <c r="B54" s="18" t="s">
        <v>86</v>
      </c>
      <c r="C54" s="19">
        <f t="shared" si="0"/>
        <v>22477</v>
      </c>
      <c r="D54" s="19">
        <v>22444</v>
      </c>
      <c r="E54" s="19">
        <v>33</v>
      </c>
      <c r="F54" s="21"/>
    </row>
    <row r="55" s="2" customFormat="1" ht="20.1" customHeight="1" spans="1:6">
      <c r="A55" s="17" t="s">
        <v>87</v>
      </c>
      <c r="B55" s="18" t="s">
        <v>88</v>
      </c>
      <c r="C55" s="19">
        <f t="shared" si="0"/>
        <v>9122</v>
      </c>
      <c r="D55" s="19">
        <v>8604</v>
      </c>
      <c r="E55" s="19">
        <v>518</v>
      </c>
      <c r="F55" s="21"/>
    </row>
    <row r="56" s="2" customFormat="1" ht="20.1" customHeight="1" spans="1:6">
      <c r="A56" s="17" t="s">
        <v>89</v>
      </c>
      <c r="B56" s="18" t="s">
        <v>90</v>
      </c>
      <c r="C56" s="19">
        <f t="shared" si="0"/>
        <v>21453</v>
      </c>
      <c r="D56" s="19">
        <v>20558</v>
      </c>
      <c r="E56" s="19">
        <v>895</v>
      </c>
      <c r="F56" s="21"/>
    </row>
    <row r="57" s="2" customFormat="1" ht="20.1" customHeight="1" spans="2:6">
      <c r="B57" s="14" t="s">
        <v>91</v>
      </c>
      <c r="C57" s="15">
        <f t="shared" si="0"/>
        <v>87708</v>
      </c>
      <c r="D57" s="15">
        <v>78971</v>
      </c>
      <c r="E57" s="15">
        <f>E58+E59</f>
        <v>8737</v>
      </c>
      <c r="F57" s="16"/>
    </row>
    <row r="58" s="2" customFormat="1" ht="18.75" spans="1:6">
      <c r="A58" s="17" t="s">
        <v>92</v>
      </c>
      <c r="B58" s="18" t="s">
        <v>93</v>
      </c>
      <c r="C58" s="19">
        <f t="shared" si="0"/>
        <v>835</v>
      </c>
      <c r="D58" s="19">
        <v>835</v>
      </c>
      <c r="E58" s="19"/>
      <c r="F58" s="21"/>
    </row>
    <row r="59" s="2" customFormat="1" ht="20.1" customHeight="1" spans="2:6">
      <c r="B59" s="14" t="s">
        <v>94</v>
      </c>
      <c r="C59" s="15">
        <f t="shared" si="0"/>
        <v>86873</v>
      </c>
      <c r="D59" s="15">
        <v>78136</v>
      </c>
      <c r="E59" s="15">
        <f>E60+E61</f>
        <v>8737</v>
      </c>
      <c r="F59" s="16"/>
    </row>
    <row r="60" s="2" customFormat="1" ht="20.1" customHeight="1" spans="2:6">
      <c r="B60" s="14" t="s">
        <v>20</v>
      </c>
      <c r="C60" s="15">
        <f t="shared" si="0"/>
        <v>16073</v>
      </c>
      <c r="D60" s="15">
        <v>13235</v>
      </c>
      <c r="E60" s="15">
        <f>SUM(E62:E63,E68)</f>
        <v>2838</v>
      </c>
      <c r="F60" s="16"/>
    </row>
    <row r="61" s="2" customFormat="1" ht="20.1" customHeight="1" spans="2:6">
      <c r="B61" s="14" t="s">
        <v>21</v>
      </c>
      <c r="C61" s="15">
        <f t="shared" si="0"/>
        <v>70800</v>
      </c>
      <c r="D61" s="15">
        <v>64901</v>
      </c>
      <c r="E61" s="15">
        <f>SUM(E64:E67)</f>
        <v>5899</v>
      </c>
      <c r="F61" s="16"/>
    </row>
    <row r="62" s="2" customFormat="1" ht="20.1" customHeight="1" spans="1:6">
      <c r="A62" s="17" t="s">
        <v>95</v>
      </c>
      <c r="B62" s="18" t="s">
        <v>96</v>
      </c>
      <c r="C62" s="19">
        <f t="shared" si="0"/>
        <v>9388</v>
      </c>
      <c r="D62" s="19">
        <v>7550</v>
      </c>
      <c r="E62" s="19">
        <v>1838</v>
      </c>
      <c r="F62" s="21"/>
    </row>
    <row r="63" s="2" customFormat="1" ht="20.1" customHeight="1" spans="1:6">
      <c r="A63" s="17" t="s">
        <v>97</v>
      </c>
      <c r="B63" s="18" t="s">
        <v>98</v>
      </c>
      <c r="C63" s="19">
        <f t="shared" si="0"/>
        <v>6003</v>
      </c>
      <c r="D63" s="19">
        <v>5003</v>
      </c>
      <c r="E63" s="19">
        <v>1000</v>
      </c>
      <c r="F63" s="21"/>
    </row>
    <row r="64" s="2" customFormat="1" ht="20.1" customHeight="1" spans="1:6">
      <c r="A64" s="17" t="s">
        <v>99</v>
      </c>
      <c r="B64" s="18" t="s">
        <v>100</v>
      </c>
      <c r="C64" s="19">
        <f t="shared" si="0"/>
        <v>12026</v>
      </c>
      <c r="D64" s="19">
        <v>11035</v>
      </c>
      <c r="E64" s="19">
        <v>991</v>
      </c>
      <c r="F64" s="21"/>
    </row>
    <row r="65" s="2" customFormat="1" ht="20.1" customHeight="1" spans="1:6">
      <c r="A65" s="17" t="s">
        <v>101</v>
      </c>
      <c r="B65" s="18" t="s">
        <v>102</v>
      </c>
      <c r="C65" s="19">
        <f t="shared" si="0"/>
        <v>10987</v>
      </c>
      <c r="D65" s="19">
        <v>9438</v>
      </c>
      <c r="E65" s="19">
        <v>1549</v>
      </c>
      <c r="F65" s="21"/>
    </row>
    <row r="66" s="2" customFormat="1" ht="20.1" customHeight="1" spans="1:6">
      <c r="A66" s="17" t="s">
        <v>103</v>
      </c>
      <c r="B66" s="18" t="s">
        <v>104</v>
      </c>
      <c r="C66" s="19">
        <f t="shared" si="0"/>
        <v>22343</v>
      </c>
      <c r="D66" s="19">
        <v>22249</v>
      </c>
      <c r="E66" s="19">
        <v>94</v>
      </c>
      <c r="F66" s="21"/>
    </row>
    <row r="67" s="2" customFormat="1" ht="20.1" customHeight="1" spans="1:6">
      <c r="A67" s="17" t="s">
        <v>105</v>
      </c>
      <c r="B67" s="18" t="s">
        <v>106</v>
      </c>
      <c r="C67" s="19">
        <f t="shared" si="0"/>
        <v>25444</v>
      </c>
      <c r="D67" s="19">
        <v>22179</v>
      </c>
      <c r="E67" s="19">
        <v>3265</v>
      </c>
      <c r="F67" s="21"/>
    </row>
    <row r="68" s="2" customFormat="1" ht="20.1" customHeight="1" spans="1:6">
      <c r="A68" s="23" t="s">
        <v>107</v>
      </c>
      <c r="B68" s="18" t="s">
        <v>108</v>
      </c>
      <c r="C68" s="19">
        <f t="shared" si="0"/>
        <v>682</v>
      </c>
      <c r="D68" s="19">
        <v>682</v>
      </c>
      <c r="E68" s="19">
        <v>0</v>
      </c>
      <c r="F68" s="21"/>
    </row>
    <row r="69" s="2" customFormat="1" ht="20.1" customHeight="1" spans="2:6">
      <c r="B69" s="14" t="s">
        <v>109</v>
      </c>
      <c r="C69" s="15">
        <f t="shared" ref="C69:C132" si="2">SUM(D69:E69)</f>
        <v>142742</v>
      </c>
      <c r="D69" s="15">
        <v>126471</v>
      </c>
      <c r="E69" s="15">
        <f>E70+E71</f>
        <v>16271</v>
      </c>
      <c r="F69" s="16"/>
    </row>
    <row r="70" s="2" customFormat="1" ht="20.1" customHeight="1" spans="1:6">
      <c r="A70" s="17" t="s">
        <v>110</v>
      </c>
      <c r="B70" s="18" t="s">
        <v>111</v>
      </c>
      <c r="C70" s="19">
        <f t="shared" si="2"/>
        <v>796</v>
      </c>
      <c r="D70" s="19">
        <v>745</v>
      </c>
      <c r="E70" s="19">
        <v>51</v>
      </c>
      <c r="F70" s="21" t="s">
        <v>112</v>
      </c>
    </row>
    <row r="71" s="2" customFormat="1" ht="20.1" customHeight="1" spans="2:6">
      <c r="B71" s="14" t="s">
        <v>113</v>
      </c>
      <c r="C71" s="15">
        <f t="shared" si="2"/>
        <v>141946</v>
      </c>
      <c r="D71" s="15">
        <v>125726</v>
      </c>
      <c r="E71" s="15">
        <f>E72+E73</f>
        <v>16220</v>
      </c>
      <c r="F71" s="16"/>
    </row>
    <row r="72" s="2" customFormat="1" ht="20.1" customHeight="1" spans="2:6">
      <c r="B72" s="14" t="s">
        <v>20</v>
      </c>
      <c r="C72" s="15">
        <f t="shared" si="2"/>
        <v>6662</v>
      </c>
      <c r="D72" s="15">
        <v>5417</v>
      </c>
      <c r="E72" s="15">
        <f>SUM(E74)</f>
        <v>1245</v>
      </c>
      <c r="F72" s="16"/>
    </row>
    <row r="73" s="2" customFormat="1" ht="20.1" customHeight="1" spans="2:6">
      <c r="B73" s="14" t="s">
        <v>21</v>
      </c>
      <c r="C73" s="15">
        <f t="shared" si="2"/>
        <v>135284</v>
      </c>
      <c r="D73" s="15">
        <v>120309</v>
      </c>
      <c r="E73" s="15">
        <f>SUM(E75:E85)</f>
        <v>14975</v>
      </c>
      <c r="F73" s="16"/>
    </row>
    <row r="74" s="2" customFormat="1" ht="20.1" customHeight="1" spans="1:6">
      <c r="A74" s="17" t="s">
        <v>114</v>
      </c>
      <c r="B74" s="18" t="s">
        <v>115</v>
      </c>
      <c r="C74" s="19">
        <f t="shared" si="2"/>
        <v>6662</v>
      </c>
      <c r="D74" s="19">
        <v>5417</v>
      </c>
      <c r="E74" s="19">
        <v>1245</v>
      </c>
      <c r="F74" s="21"/>
    </row>
    <row r="75" s="2" customFormat="1" ht="20.1" customHeight="1" spans="1:6">
      <c r="A75" s="17" t="s">
        <v>116</v>
      </c>
      <c r="B75" s="18" t="s">
        <v>117</v>
      </c>
      <c r="C75" s="19">
        <f t="shared" si="2"/>
        <v>10534</v>
      </c>
      <c r="D75" s="19">
        <v>9105</v>
      </c>
      <c r="E75" s="19">
        <v>1429</v>
      </c>
      <c r="F75" s="21"/>
    </row>
    <row r="76" s="2" customFormat="1" ht="20.1" customHeight="1" spans="1:6">
      <c r="A76" s="17" t="s">
        <v>118</v>
      </c>
      <c r="B76" s="18" t="s">
        <v>119</v>
      </c>
      <c r="C76" s="19">
        <f t="shared" si="2"/>
        <v>11414</v>
      </c>
      <c r="D76" s="19">
        <v>10146</v>
      </c>
      <c r="E76" s="19">
        <v>1268</v>
      </c>
      <c r="F76" s="21"/>
    </row>
    <row r="77" s="2" customFormat="1" ht="20.1" customHeight="1" spans="1:6">
      <c r="A77" s="17" t="s">
        <v>120</v>
      </c>
      <c r="B77" s="18" t="s">
        <v>121</v>
      </c>
      <c r="C77" s="19">
        <f t="shared" si="2"/>
        <v>8592</v>
      </c>
      <c r="D77" s="19">
        <v>7571</v>
      </c>
      <c r="E77" s="19">
        <v>1021</v>
      </c>
      <c r="F77" s="21"/>
    </row>
    <row r="78" s="2" customFormat="1" ht="20.1" customHeight="1" spans="1:6">
      <c r="A78" s="17" t="s">
        <v>122</v>
      </c>
      <c r="B78" s="18" t="s">
        <v>123</v>
      </c>
      <c r="C78" s="19">
        <f t="shared" si="2"/>
        <v>28632</v>
      </c>
      <c r="D78" s="19">
        <v>24025</v>
      </c>
      <c r="E78" s="19">
        <v>4607</v>
      </c>
      <c r="F78" s="21"/>
    </row>
    <row r="79" s="2" customFormat="1" ht="20.1" customHeight="1" spans="1:6">
      <c r="A79" s="17" t="s">
        <v>124</v>
      </c>
      <c r="B79" s="18" t="s">
        <v>125</v>
      </c>
      <c r="C79" s="19">
        <f t="shared" si="2"/>
        <v>7006</v>
      </c>
      <c r="D79" s="19">
        <v>5958</v>
      </c>
      <c r="E79" s="19">
        <v>1048</v>
      </c>
      <c r="F79" s="21"/>
    </row>
    <row r="80" s="2" customFormat="1" ht="20.1" customHeight="1" spans="1:6">
      <c r="A80" s="17" t="s">
        <v>126</v>
      </c>
      <c r="B80" s="18" t="s">
        <v>127</v>
      </c>
      <c r="C80" s="19">
        <f t="shared" si="2"/>
        <v>8164</v>
      </c>
      <c r="D80" s="19">
        <v>6975</v>
      </c>
      <c r="E80" s="19">
        <v>1189</v>
      </c>
      <c r="F80" s="21"/>
    </row>
    <row r="81" s="2" customFormat="1" ht="20.1" customHeight="1" spans="1:6">
      <c r="A81" s="17" t="s">
        <v>128</v>
      </c>
      <c r="B81" s="18" t="s">
        <v>129</v>
      </c>
      <c r="C81" s="19">
        <f t="shared" si="2"/>
        <v>7499</v>
      </c>
      <c r="D81" s="19">
        <v>6961</v>
      </c>
      <c r="E81" s="19">
        <v>538</v>
      </c>
      <c r="F81" s="21"/>
    </row>
    <row r="82" s="2" customFormat="1" ht="20.1" customHeight="1" spans="1:6">
      <c r="A82" s="17" t="s">
        <v>130</v>
      </c>
      <c r="B82" s="18" t="s">
        <v>131</v>
      </c>
      <c r="C82" s="19">
        <f t="shared" si="2"/>
        <v>6378</v>
      </c>
      <c r="D82" s="19">
        <v>5194</v>
      </c>
      <c r="E82" s="19">
        <v>1184</v>
      </c>
      <c r="F82" s="21"/>
    </row>
    <row r="83" s="2" customFormat="1" ht="18" customHeight="1" spans="1:6">
      <c r="A83" s="17" t="s">
        <v>132</v>
      </c>
      <c r="B83" s="18" t="s">
        <v>133</v>
      </c>
      <c r="C83" s="19">
        <f t="shared" si="2"/>
        <v>10066</v>
      </c>
      <c r="D83" s="19">
        <v>9777</v>
      </c>
      <c r="E83" s="19">
        <v>289</v>
      </c>
      <c r="F83" s="20"/>
    </row>
    <row r="84" s="2" customFormat="1" ht="20.1" customHeight="1" spans="1:6">
      <c r="A84" s="17" t="s">
        <v>134</v>
      </c>
      <c r="B84" s="18" t="s">
        <v>135</v>
      </c>
      <c r="C84" s="19">
        <f t="shared" si="2"/>
        <v>10523</v>
      </c>
      <c r="D84" s="19">
        <v>10510</v>
      </c>
      <c r="E84" s="19">
        <v>13</v>
      </c>
      <c r="F84" s="21"/>
    </row>
    <row r="85" s="2" customFormat="1" ht="28" customHeight="1" spans="1:6">
      <c r="A85" s="17" t="s">
        <v>136</v>
      </c>
      <c r="B85" s="18" t="s">
        <v>137</v>
      </c>
      <c r="C85" s="19">
        <f t="shared" si="2"/>
        <v>26476</v>
      </c>
      <c r="D85" s="19">
        <v>24087</v>
      </c>
      <c r="E85" s="19">
        <v>2389</v>
      </c>
      <c r="F85" s="21"/>
    </row>
    <row r="86" s="2" customFormat="1" ht="20.1" customHeight="1" spans="2:6">
      <c r="B86" s="14" t="s">
        <v>138</v>
      </c>
      <c r="C86" s="15">
        <f t="shared" si="2"/>
        <v>226863</v>
      </c>
      <c r="D86" s="15">
        <v>196360</v>
      </c>
      <c r="E86" s="15">
        <f>E87+E88</f>
        <v>30503</v>
      </c>
      <c r="F86" s="16"/>
    </row>
    <row r="87" s="2" customFormat="1" ht="20.1" customHeight="1" spans="1:6">
      <c r="A87" s="17" t="s">
        <v>139</v>
      </c>
      <c r="B87" s="18" t="s">
        <v>140</v>
      </c>
      <c r="C87" s="19">
        <f t="shared" si="2"/>
        <v>0</v>
      </c>
      <c r="D87" s="19"/>
      <c r="E87" s="19"/>
      <c r="F87" s="21"/>
    </row>
    <row r="88" s="2" customFormat="1" ht="20.1" customHeight="1" spans="2:6">
      <c r="B88" s="14" t="s">
        <v>141</v>
      </c>
      <c r="C88" s="15">
        <f t="shared" si="2"/>
        <v>226863</v>
      </c>
      <c r="D88" s="15">
        <v>196360</v>
      </c>
      <c r="E88" s="15">
        <f>E89+E90</f>
        <v>30503</v>
      </c>
      <c r="F88" s="16"/>
    </row>
    <row r="89" s="2" customFormat="1" ht="20.1" customHeight="1" spans="2:6">
      <c r="B89" s="14" t="s">
        <v>20</v>
      </c>
      <c r="C89" s="15">
        <f t="shared" si="2"/>
        <v>139401</v>
      </c>
      <c r="D89" s="15">
        <v>121635</v>
      </c>
      <c r="E89" s="15">
        <f>SUM(E91,E93,E96:E101,E103,E105)</f>
        <v>17766</v>
      </c>
      <c r="F89" s="16"/>
    </row>
    <row r="90" s="2" customFormat="1" ht="20.1" customHeight="1" spans="2:6">
      <c r="B90" s="14" t="s">
        <v>21</v>
      </c>
      <c r="C90" s="15">
        <f t="shared" si="2"/>
        <v>87462</v>
      </c>
      <c r="D90" s="15">
        <v>74725</v>
      </c>
      <c r="E90" s="15">
        <f>SUM(E92,E94:E95,E102,E104,E106)</f>
        <v>12737</v>
      </c>
      <c r="F90" s="16"/>
    </row>
    <row r="91" s="2" customFormat="1" ht="20.1" customHeight="1" spans="1:6">
      <c r="A91" s="17" t="s">
        <v>142</v>
      </c>
      <c r="B91" s="18" t="s">
        <v>143</v>
      </c>
      <c r="C91" s="19">
        <f t="shared" si="2"/>
        <v>11330</v>
      </c>
      <c r="D91" s="19">
        <v>10039</v>
      </c>
      <c r="E91" s="19">
        <v>1291</v>
      </c>
      <c r="F91" s="21"/>
    </row>
    <row r="92" s="2" customFormat="1" ht="20.1" customHeight="1" spans="1:6">
      <c r="A92" s="17" t="s">
        <v>144</v>
      </c>
      <c r="B92" s="18" t="s">
        <v>145</v>
      </c>
      <c r="C92" s="19">
        <f t="shared" si="2"/>
        <v>12257</v>
      </c>
      <c r="D92" s="19">
        <v>10474</v>
      </c>
      <c r="E92" s="19">
        <v>1783</v>
      </c>
      <c r="F92" s="21"/>
    </row>
    <row r="93" s="2" customFormat="1" ht="20.1" customHeight="1" spans="1:6">
      <c r="A93" s="17" t="s">
        <v>146</v>
      </c>
      <c r="B93" s="18" t="s">
        <v>147</v>
      </c>
      <c r="C93" s="19">
        <f t="shared" si="2"/>
        <v>7506</v>
      </c>
      <c r="D93" s="19">
        <v>7106</v>
      </c>
      <c r="E93" s="19">
        <v>400</v>
      </c>
      <c r="F93" s="21"/>
    </row>
    <row r="94" s="2" customFormat="1" ht="20.1" customHeight="1" spans="1:6">
      <c r="A94" s="17" t="s">
        <v>148</v>
      </c>
      <c r="B94" s="18" t="s">
        <v>149</v>
      </c>
      <c r="C94" s="19">
        <f t="shared" si="2"/>
        <v>8672</v>
      </c>
      <c r="D94" s="19">
        <v>8221</v>
      </c>
      <c r="E94" s="19">
        <v>451</v>
      </c>
      <c r="F94" s="24"/>
    </row>
    <row r="95" s="2" customFormat="1" ht="20.1" customHeight="1" spans="1:6">
      <c r="A95" s="17" t="s">
        <v>150</v>
      </c>
      <c r="B95" s="18" t="s">
        <v>151</v>
      </c>
      <c r="C95" s="19">
        <f t="shared" si="2"/>
        <v>10593</v>
      </c>
      <c r="D95" s="19">
        <v>8805</v>
      </c>
      <c r="E95" s="19">
        <v>1788</v>
      </c>
      <c r="F95" s="21"/>
    </row>
    <row r="96" s="2" customFormat="1" ht="20.1" customHeight="1" spans="1:6">
      <c r="A96" s="17" t="s">
        <v>152</v>
      </c>
      <c r="B96" s="18" t="s">
        <v>153</v>
      </c>
      <c r="C96" s="19">
        <f t="shared" si="2"/>
        <v>7489</v>
      </c>
      <c r="D96" s="19">
        <v>6403</v>
      </c>
      <c r="E96" s="19">
        <v>1086</v>
      </c>
      <c r="F96" s="21"/>
    </row>
    <row r="97" s="2" customFormat="1" ht="20.1" customHeight="1" spans="1:6">
      <c r="A97" s="17" t="s">
        <v>154</v>
      </c>
      <c r="B97" s="18" t="s">
        <v>155</v>
      </c>
      <c r="C97" s="19">
        <f t="shared" si="2"/>
        <v>7515</v>
      </c>
      <c r="D97" s="19">
        <v>7104</v>
      </c>
      <c r="E97" s="19">
        <v>411</v>
      </c>
      <c r="F97" s="21"/>
    </row>
    <row r="98" s="2" customFormat="1" ht="20.1" customHeight="1" spans="1:6">
      <c r="A98" s="17" t="s">
        <v>156</v>
      </c>
      <c r="B98" s="18" t="s">
        <v>157</v>
      </c>
      <c r="C98" s="19">
        <f t="shared" si="2"/>
        <v>9472</v>
      </c>
      <c r="D98" s="19">
        <v>8366</v>
      </c>
      <c r="E98" s="19">
        <v>1106</v>
      </c>
      <c r="F98" s="21"/>
    </row>
    <row r="99" s="2" customFormat="1" ht="20.1" customHeight="1" spans="1:6">
      <c r="A99" s="17" t="s">
        <v>158</v>
      </c>
      <c r="B99" s="18" t="s">
        <v>159</v>
      </c>
      <c r="C99" s="19">
        <f t="shared" si="2"/>
        <v>9394</v>
      </c>
      <c r="D99" s="19">
        <v>8575</v>
      </c>
      <c r="E99" s="19">
        <v>819</v>
      </c>
      <c r="F99" s="21"/>
    </row>
    <row r="100" s="2" customFormat="1" ht="20.1" customHeight="1" spans="1:6">
      <c r="A100" s="17" t="s">
        <v>160</v>
      </c>
      <c r="B100" s="18" t="s">
        <v>161</v>
      </c>
      <c r="C100" s="19">
        <f t="shared" si="2"/>
        <v>12942</v>
      </c>
      <c r="D100" s="19">
        <v>10051</v>
      </c>
      <c r="E100" s="19">
        <v>2891</v>
      </c>
      <c r="F100" s="21"/>
    </row>
    <row r="101" s="2" customFormat="1" ht="20.1" customHeight="1" spans="1:6">
      <c r="A101" s="17" t="s">
        <v>162</v>
      </c>
      <c r="B101" s="18" t="s">
        <v>163</v>
      </c>
      <c r="C101" s="19">
        <f t="shared" si="2"/>
        <v>22543</v>
      </c>
      <c r="D101" s="19">
        <v>19651</v>
      </c>
      <c r="E101" s="19">
        <v>2892</v>
      </c>
      <c r="F101" s="21"/>
    </row>
    <row r="102" s="2" customFormat="1" ht="20.1" customHeight="1" spans="1:6">
      <c r="A102" s="17" t="s">
        <v>164</v>
      </c>
      <c r="B102" s="18" t="s">
        <v>165</v>
      </c>
      <c r="C102" s="19">
        <f t="shared" si="2"/>
        <v>17898</v>
      </c>
      <c r="D102" s="19">
        <v>15564</v>
      </c>
      <c r="E102" s="19">
        <v>2334</v>
      </c>
      <c r="F102" s="21"/>
    </row>
    <row r="103" s="2" customFormat="1" ht="20.1" customHeight="1" spans="1:6">
      <c r="A103" s="17" t="s">
        <v>166</v>
      </c>
      <c r="B103" s="18" t="s">
        <v>167</v>
      </c>
      <c r="C103" s="19">
        <f t="shared" si="2"/>
        <v>28074</v>
      </c>
      <c r="D103" s="19">
        <v>23887</v>
      </c>
      <c r="E103" s="19">
        <v>4187</v>
      </c>
      <c r="F103" s="21"/>
    </row>
    <row r="104" s="2" customFormat="1" ht="20.1" customHeight="1" spans="1:6">
      <c r="A104" s="17" t="s">
        <v>168</v>
      </c>
      <c r="B104" s="18" t="s">
        <v>169</v>
      </c>
      <c r="C104" s="19">
        <f t="shared" si="2"/>
        <v>29320</v>
      </c>
      <c r="D104" s="19">
        <v>24273</v>
      </c>
      <c r="E104" s="19">
        <v>5047</v>
      </c>
      <c r="F104" s="21"/>
    </row>
    <row r="105" s="2" customFormat="1" ht="20.1" customHeight="1" spans="1:6">
      <c r="A105" s="17" t="s">
        <v>170</v>
      </c>
      <c r="B105" s="18" t="s">
        <v>171</v>
      </c>
      <c r="C105" s="19">
        <f t="shared" si="2"/>
        <v>23136</v>
      </c>
      <c r="D105" s="19">
        <v>20453</v>
      </c>
      <c r="E105" s="19">
        <v>2683</v>
      </c>
      <c r="F105" s="21"/>
    </row>
    <row r="106" s="2" customFormat="1" ht="20.1" customHeight="1" spans="1:6">
      <c r="A106" s="17" t="s">
        <v>172</v>
      </c>
      <c r="B106" s="18" t="s">
        <v>173</v>
      </c>
      <c r="C106" s="19">
        <f t="shared" si="2"/>
        <v>8722</v>
      </c>
      <c r="D106" s="19">
        <v>7388</v>
      </c>
      <c r="E106" s="19">
        <v>1334</v>
      </c>
      <c r="F106" s="21"/>
    </row>
    <row r="107" s="2" customFormat="1" ht="20.1" customHeight="1" spans="2:6">
      <c r="B107" s="14" t="s">
        <v>174</v>
      </c>
      <c r="C107" s="15">
        <f t="shared" si="2"/>
        <v>244234</v>
      </c>
      <c r="D107" s="15">
        <v>209949</v>
      </c>
      <c r="E107" s="15">
        <f>E108+E109</f>
        <v>34285</v>
      </c>
      <c r="F107" s="16"/>
    </row>
    <row r="108" s="2" customFormat="1" ht="18.75" spans="1:6">
      <c r="A108" s="17" t="s">
        <v>175</v>
      </c>
      <c r="B108" s="18" t="s">
        <v>176</v>
      </c>
      <c r="C108" s="19">
        <f t="shared" si="2"/>
        <v>4284</v>
      </c>
      <c r="D108" s="19">
        <v>4284</v>
      </c>
      <c r="E108" s="19"/>
      <c r="F108" s="24"/>
    </row>
    <row r="109" s="2" customFormat="1" ht="20.1" customHeight="1" spans="2:6">
      <c r="B109" s="14" t="s">
        <v>177</v>
      </c>
      <c r="C109" s="15">
        <f t="shared" si="2"/>
        <v>239950</v>
      </c>
      <c r="D109" s="15">
        <v>205665</v>
      </c>
      <c r="E109" s="15">
        <f>E110+E111</f>
        <v>34285</v>
      </c>
      <c r="F109" s="16"/>
    </row>
    <row r="110" s="2" customFormat="1" ht="20.1" customHeight="1" spans="2:6">
      <c r="B110" s="14" t="s">
        <v>20</v>
      </c>
      <c r="C110" s="15">
        <f t="shared" si="2"/>
        <v>23185</v>
      </c>
      <c r="D110" s="15">
        <v>22549</v>
      </c>
      <c r="E110" s="15">
        <f>E112</f>
        <v>636</v>
      </c>
      <c r="F110" s="16"/>
    </row>
    <row r="111" s="2" customFormat="1" ht="20.1" customHeight="1" spans="2:6">
      <c r="B111" s="14" t="s">
        <v>21</v>
      </c>
      <c r="C111" s="15">
        <f t="shared" si="2"/>
        <v>216765</v>
      </c>
      <c r="D111" s="15">
        <v>183116</v>
      </c>
      <c r="E111" s="15">
        <f>SUM(E113:E119)</f>
        <v>33649</v>
      </c>
      <c r="F111" s="16"/>
    </row>
    <row r="112" s="2" customFormat="1" ht="20.1" customHeight="1" spans="1:6">
      <c r="A112" s="17" t="s">
        <v>178</v>
      </c>
      <c r="B112" s="18" t="s">
        <v>179</v>
      </c>
      <c r="C112" s="19">
        <f t="shared" si="2"/>
        <v>23185</v>
      </c>
      <c r="D112" s="19">
        <v>22549</v>
      </c>
      <c r="E112" s="19">
        <v>636</v>
      </c>
      <c r="F112" s="21"/>
    </row>
    <row r="113" s="2" customFormat="1" ht="20.1" customHeight="1" spans="1:6">
      <c r="A113" s="17" t="s">
        <v>180</v>
      </c>
      <c r="B113" s="18" t="s">
        <v>181</v>
      </c>
      <c r="C113" s="19">
        <f t="shared" si="2"/>
        <v>18156</v>
      </c>
      <c r="D113" s="19">
        <v>15676</v>
      </c>
      <c r="E113" s="19">
        <v>2480</v>
      </c>
      <c r="F113" s="21"/>
    </row>
    <row r="114" s="2" customFormat="1" ht="20.1" customHeight="1" spans="1:6">
      <c r="A114" s="17" t="s">
        <v>182</v>
      </c>
      <c r="B114" s="18" t="s">
        <v>183</v>
      </c>
      <c r="C114" s="19">
        <f t="shared" si="2"/>
        <v>16179</v>
      </c>
      <c r="D114" s="19">
        <v>14612</v>
      </c>
      <c r="E114" s="19">
        <v>1567</v>
      </c>
      <c r="F114" s="21"/>
    </row>
    <row r="115" s="2" customFormat="1" ht="20.1" customHeight="1" spans="1:6">
      <c r="A115" s="17" t="s">
        <v>184</v>
      </c>
      <c r="B115" s="18" t="s">
        <v>185</v>
      </c>
      <c r="C115" s="19">
        <f t="shared" si="2"/>
        <v>11192</v>
      </c>
      <c r="D115" s="19">
        <v>9793</v>
      </c>
      <c r="E115" s="19">
        <v>1399</v>
      </c>
      <c r="F115" s="21"/>
    </row>
    <row r="116" s="2" customFormat="1" ht="20.1" customHeight="1" spans="1:6">
      <c r="A116" s="17" t="s">
        <v>186</v>
      </c>
      <c r="B116" s="18" t="s">
        <v>187</v>
      </c>
      <c r="C116" s="19">
        <f t="shared" si="2"/>
        <v>36102</v>
      </c>
      <c r="D116" s="19">
        <v>35262</v>
      </c>
      <c r="E116" s="19">
        <v>840</v>
      </c>
      <c r="F116" s="21"/>
    </row>
    <row r="117" s="2" customFormat="1" ht="20.1" customHeight="1" spans="1:6">
      <c r="A117" s="17" t="s">
        <v>188</v>
      </c>
      <c r="B117" s="18" t="s">
        <v>189</v>
      </c>
      <c r="C117" s="19">
        <f t="shared" si="2"/>
        <v>41636</v>
      </c>
      <c r="D117" s="19">
        <v>32845</v>
      </c>
      <c r="E117" s="19">
        <v>8791</v>
      </c>
      <c r="F117" s="21"/>
    </row>
    <row r="118" s="2" customFormat="1" ht="20.1" customHeight="1" spans="1:6">
      <c r="A118" s="17" t="s">
        <v>190</v>
      </c>
      <c r="B118" s="18" t="s">
        <v>191</v>
      </c>
      <c r="C118" s="19">
        <f t="shared" si="2"/>
        <v>53606</v>
      </c>
      <c r="D118" s="19">
        <v>41310</v>
      </c>
      <c r="E118" s="19">
        <v>12296</v>
      </c>
      <c r="F118" s="21"/>
    </row>
    <row r="119" s="2" customFormat="1" ht="20.1" customHeight="1" spans="1:6">
      <c r="A119" s="17" t="s">
        <v>192</v>
      </c>
      <c r="B119" s="18" t="s">
        <v>193</v>
      </c>
      <c r="C119" s="19">
        <f t="shared" si="2"/>
        <v>39894</v>
      </c>
      <c r="D119" s="19">
        <v>33618</v>
      </c>
      <c r="E119" s="19">
        <v>6276</v>
      </c>
      <c r="F119" s="21"/>
    </row>
    <row r="120" s="2" customFormat="1" ht="20.1" customHeight="1" spans="2:6">
      <c r="B120" s="14" t="s">
        <v>194</v>
      </c>
      <c r="C120" s="15">
        <f t="shared" si="2"/>
        <v>154099</v>
      </c>
      <c r="D120" s="15">
        <v>137794</v>
      </c>
      <c r="E120" s="15">
        <f>E121+E122</f>
        <v>16305</v>
      </c>
      <c r="F120" s="16"/>
    </row>
    <row r="121" s="2" customFormat="1" ht="42" customHeight="1" spans="1:6">
      <c r="A121" s="17" t="s">
        <v>195</v>
      </c>
      <c r="B121" s="18" t="s">
        <v>196</v>
      </c>
      <c r="C121" s="25">
        <f t="shared" si="2"/>
        <v>2053</v>
      </c>
      <c r="D121" s="25">
        <v>2053</v>
      </c>
      <c r="E121" s="25"/>
      <c r="F121" s="21"/>
    </row>
    <row r="122" s="2" customFormat="1" ht="20.1" customHeight="1" spans="2:6">
      <c r="B122" s="14" t="s">
        <v>197</v>
      </c>
      <c r="C122" s="15">
        <f t="shared" si="2"/>
        <v>152046</v>
      </c>
      <c r="D122" s="15">
        <v>135741</v>
      </c>
      <c r="E122" s="15">
        <f>E123+E124</f>
        <v>16305</v>
      </c>
      <c r="F122" s="16"/>
    </row>
    <row r="123" s="2" customFormat="1" ht="20.1" customHeight="1" spans="2:6">
      <c r="B123" s="14" t="s">
        <v>20</v>
      </c>
      <c r="C123" s="15">
        <f t="shared" si="2"/>
        <v>18842</v>
      </c>
      <c r="D123" s="15">
        <v>17528</v>
      </c>
      <c r="E123" s="15">
        <f>E125+E128</f>
        <v>1314</v>
      </c>
      <c r="F123" s="16"/>
    </row>
    <row r="124" s="2" customFormat="1" ht="20.1" customHeight="1" spans="2:6">
      <c r="B124" s="14" t="s">
        <v>21</v>
      </c>
      <c r="C124" s="15">
        <f t="shared" si="2"/>
        <v>133204</v>
      </c>
      <c r="D124" s="15">
        <v>118213</v>
      </c>
      <c r="E124" s="15">
        <f>SUM(E126:E127,E129:E134)</f>
        <v>14991</v>
      </c>
      <c r="F124" s="16"/>
    </row>
    <row r="125" s="2" customFormat="1" ht="20.1" customHeight="1" spans="1:6">
      <c r="A125" s="17" t="s">
        <v>198</v>
      </c>
      <c r="B125" s="18" t="s">
        <v>199</v>
      </c>
      <c r="C125" s="19">
        <f t="shared" si="2"/>
        <v>8449</v>
      </c>
      <c r="D125" s="19">
        <v>8288</v>
      </c>
      <c r="E125" s="19">
        <v>161</v>
      </c>
      <c r="F125" s="21"/>
    </row>
    <row r="126" s="2" customFormat="1" ht="20.1" customHeight="1" spans="1:6">
      <c r="A126" s="17" t="s">
        <v>200</v>
      </c>
      <c r="B126" s="18" t="s">
        <v>201</v>
      </c>
      <c r="C126" s="19">
        <f t="shared" si="2"/>
        <v>30263</v>
      </c>
      <c r="D126" s="19">
        <v>27629</v>
      </c>
      <c r="E126" s="19">
        <v>2634</v>
      </c>
      <c r="F126" s="21"/>
    </row>
    <row r="127" s="2" customFormat="1" ht="20.1" customHeight="1" spans="1:6">
      <c r="A127" s="17" t="s">
        <v>202</v>
      </c>
      <c r="B127" s="18" t="s">
        <v>203</v>
      </c>
      <c r="C127" s="19">
        <f t="shared" si="2"/>
        <v>6713</v>
      </c>
      <c r="D127" s="19">
        <v>5983</v>
      </c>
      <c r="E127" s="19">
        <v>730</v>
      </c>
      <c r="F127" s="21"/>
    </row>
    <row r="128" s="2" customFormat="1" ht="20.1" customHeight="1" spans="1:6">
      <c r="A128" s="17" t="s">
        <v>204</v>
      </c>
      <c r="B128" s="18" t="s">
        <v>205</v>
      </c>
      <c r="C128" s="19">
        <f t="shared" si="2"/>
        <v>10393</v>
      </c>
      <c r="D128" s="19">
        <v>9240</v>
      </c>
      <c r="E128" s="19">
        <v>1153</v>
      </c>
      <c r="F128" s="21"/>
    </row>
    <row r="129" s="2" customFormat="1" ht="20.1" customHeight="1" spans="1:6">
      <c r="A129" s="17" t="s">
        <v>206</v>
      </c>
      <c r="B129" s="18" t="s">
        <v>207</v>
      </c>
      <c r="C129" s="19">
        <f t="shared" si="2"/>
        <v>8327</v>
      </c>
      <c r="D129" s="19">
        <v>7290</v>
      </c>
      <c r="E129" s="19">
        <v>1037</v>
      </c>
      <c r="F129" s="21"/>
    </row>
    <row r="130" s="2" customFormat="1" ht="20.1" customHeight="1" spans="1:6">
      <c r="A130" s="17" t="s">
        <v>208</v>
      </c>
      <c r="B130" s="18" t="s">
        <v>209</v>
      </c>
      <c r="C130" s="19">
        <f t="shared" si="2"/>
        <v>13261</v>
      </c>
      <c r="D130" s="19">
        <v>11997</v>
      </c>
      <c r="E130" s="19">
        <v>1264</v>
      </c>
      <c r="F130" s="21"/>
    </row>
    <row r="131" s="2" customFormat="1" ht="20.1" customHeight="1" spans="1:6">
      <c r="A131" s="17" t="s">
        <v>210</v>
      </c>
      <c r="B131" s="18" t="s">
        <v>211</v>
      </c>
      <c r="C131" s="19">
        <f t="shared" si="2"/>
        <v>13267</v>
      </c>
      <c r="D131" s="19">
        <v>11784</v>
      </c>
      <c r="E131" s="19">
        <v>1483</v>
      </c>
      <c r="F131" s="21"/>
    </row>
    <row r="132" s="2" customFormat="1" ht="20.1" customHeight="1" spans="1:6">
      <c r="A132" s="17" t="s">
        <v>212</v>
      </c>
      <c r="B132" s="18" t="s">
        <v>213</v>
      </c>
      <c r="C132" s="19">
        <f t="shared" si="2"/>
        <v>17860</v>
      </c>
      <c r="D132" s="19">
        <v>15270</v>
      </c>
      <c r="E132" s="19">
        <v>2590</v>
      </c>
      <c r="F132" s="21"/>
    </row>
    <row r="133" s="2" customFormat="1" ht="20.1" customHeight="1" spans="1:6">
      <c r="A133" s="17" t="s">
        <v>214</v>
      </c>
      <c r="B133" s="18" t="s">
        <v>215</v>
      </c>
      <c r="C133" s="19">
        <f t="shared" ref="C133:C148" si="3">SUM(D133:E133)</f>
        <v>14106</v>
      </c>
      <c r="D133" s="19">
        <v>12038</v>
      </c>
      <c r="E133" s="19">
        <v>2068</v>
      </c>
      <c r="F133" s="21"/>
    </row>
    <row r="134" s="2" customFormat="1" ht="20.1" customHeight="1" spans="1:6">
      <c r="A134" s="17" t="s">
        <v>216</v>
      </c>
      <c r="B134" s="18" t="s">
        <v>217</v>
      </c>
      <c r="C134" s="19">
        <f t="shared" si="3"/>
        <v>29407</v>
      </c>
      <c r="D134" s="19">
        <v>26222</v>
      </c>
      <c r="E134" s="19">
        <v>3185</v>
      </c>
      <c r="F134" s="21"/>
    </row>
    <row r="135" s="2" customFormat="1" ht="20.1" customHeight="1" spans="2:6">
      <c r="B135" s="14" t="s">
        <v>218</v>
      </c>
      <c r="C135" s="15">
        <f t="shared" si="3"/>
        <v>134980</v>
      </c>
      <c r="D135" s="15">
        <v>123440</v>
      </c>
      <c r="E135" s="15">
        <f>E136+E137</f>
        <v>11540</v>
      </c>
      <c r="F135" s="16"/>
    </row>
    <row r="136" s="2" customFormat="1" ht="20.1" customHeight="1" spans="1:6">
      <c r="A136" s="17" t="s">
        <v>219</v>
      </c>
      <c r="B136" s="18" t="s">
        <v>220</v>
      </c>
      <c r="C136" s="19">
        <f t="shared" si="3"/>
        <v>3183</v>
      </c>
      <c r="D136" s="19">
        <v>3183</v>
      </c>
      <c r="E136" s="19"/>
      <c r="F136" s="21"/>
    </row>
    <row r="137" s="2" customFormat="1" ht="20.1" customHeight="1" spans="2:6">
      <c r="B137" s="14" t="s">
        <v>221</v>
      </c>
      <c r="C137" s="15">
        <f t="shared" si="3"/>
        <v>131797</v>
      </c>
      <c r="D137" s="15">
        <v>120257</v>
      </c>
      <c r="E137" s="15">
        <f>E138+E139</f>
        <v>11540</v>
      </c>
      <c r="F137" s="16"/>
    </row>
    <row r="138" s="2" customFormat="1" ht="20.1" customHeight="1" spans="2:6">
      <c r="B138" s="14" t="s">
        <v>20</v>
      </c>
      <c r="C138" s="15">
        <f t="shared" si="3"/>
        <v>82205</v>
      </c>
      <c r="D138" s="15">
        <v>72447</v>
      </c>
      <c r="E138" s="15">
        <f>SUM(E140:E142,E145:E147)</f>
        <v>9758</v>
      </c>
      <c r="F138" s="16"/>
    </row>
    <row r="139" s="2" customFormat="1" ht="20.1" customHeight="1" spans="2:6">
      <c r="B139" s="14" t="s">
        <v>21</v>
      </c>
      <c r="C139" s="15">
        <f t="shared" si="3"/>
        <v>49592</v>
      </c>
      <c r="D139" s="15">
        <v>47810</v>
      </c>
      <c r="E139" s="15">
        <f>SUM(E143:E144)</f>
        <v>1782</v>
      </c>
      <c r="F139" s="16"/>
    </row>
    <row r="140" s="2" customFormat="1" ht="20.1" customHeight="1" spans="1:6">
      <c r="A140" s="17" t="s">
        <v>222</v>
      </c>
      <c r="B140" s="18" t="s">
        <v>223</v>
      </c>
      <c r="C140" s="19">
        <f t="shared" si="3"/>
        <v>10280</v>
      </c>
      <c r="D140" s="19">
        <v>9311</v>
      </c>
      <c r="E140" s="19">
        <v>969</v>
      </c>
      <c r="F140" s="21"/>
    </row>
    <row r="141" s="2" customFormat="1" ht="20.1" customHeight="1" spans="1:6">
      <c r="A141" s="17" t="s">
        <v>224</v>
      </c>
      <c r="B141" s="18" t="s">
        <v>225</v>
      </c>
      <c r="C141" s="19">
        <f t="shared" si="3"/>
        <v>11167</v>
      </c>
      <c r="D141" s="19">
        <v>9961</v>
      </c>
      <c r="E141" s="19">
        <v>1206</v>
      </c>
      <c r="F141" s="21"/>
    </row>
    <row r="142" s="2" customFormat="1" ht="20.1" customHeight="1" spans="1:6">
      <c r="A142" s="17" t="s">
        <v>226</v>
      </c>
      <c r="B142" s="18" t="s">
        <v>227</v>
      </c>
      <c r="C142" s="19">
        <f t="shared" si="3"/>
        <v>13447</v>
      </c>
      <c r="D142" s="19">
        <v>11799</v>
      </c>
      <c r="E142" s="19">
        <v>1648</v>
      </c>
      <c r="F142" s="21"/>
    </row>
    <row r="143" s="2" customFormat="1" ht="20.1" customHeight="1" spans="1:6">
      <c r="A143" s="17" t="s">
        <v>228</v>
      </c>
      <c r="B143" s="18" t="s">
        <v>229</v>
      </c>
      <c r="C143" s="19">
        <f t="shared" si="3"/>
        <v>25410</v>
      </c>
      <c r="D143" s="19">
        <v>25215</v>
      </c>
      <c r="E143" s="19">
        <v>195</v>
      </c>
      <c r="F143" s="21"/>
    </row>
    <row r="144" s="2" customFormat="1" ht="20.1" customHeight="1" spans="1:6">
      <c r="A144" s="17" t="s">
        <v>230</v>
      </c>
      <c r="B144" s="18" t="s">
        <v>231</v>
      </c>
      <c r="C144" s="19">
        <f t="shared" si="3"/>
        <v>24182</v>
      </c>
      <c r="D144" s="19">
        <v>22595</v>
      </c>
      <c r="E144" s="19">
        <v>1587</v>
      </c>
      <c r="F144" s="21"/>
    </row>
    <row r="145" s="2" customFormat="1" ht="20.1" customHeight="1" spans="1:6">
      <c r="A145" s="17" t="s">
        <v>232</v>
      </c>
      <c r="B145" s="18" t="s">
        <v>233</v>
      </c>
      <c r="C145" s="19">
        <f t="shared" si="3"/>
        <v>10749</v>
      </c>
      <c r="D145" s="19">
        <v>9156</v>
      </c>
      <c r="E145" s="19">
        <v>1593</v>
      </c>
      <c r="F145" s="21"/>
    </row>
    <row r="146" s="2" customFormat="1" ht="20.1" customHeight="1" spans="1:6">
      <c r="A146" s="26" t="s">
        <v>234</v>
      </c>
      <c r="B146" s="18" t="s">
        <v>235</v>
      </c>
      <c r="C146" s="19">
        <f t="shared" si="3"/>
        <v>25833</v>
      </c>
      <c r="D146" s="19">
        <v>22622</v>
      </c>
      <c r="E146" s="19">
        <v>3211</v>
      </c>
      <c r="F146" s="21"/>
    </row>
    <row r="147" s="2" customFormat="1" ht="20.1" customHeight="1" spans="1:6">
      <c r="A147" s="27" t="s">
        <v>236</v>
      </c>
      <c r="B147" s="18" t="s">
        <v>237</v>
      </c>
      <c r="C147" s="19">
        <f t="shared" si="3"/>
        <v>10729</v>
      </c>
      <c r="D147" s="19">
        <v>9598</v>
      </c>
      <c r="E147" s="19">
        <v>1131</v>
      </c>
      <c r="F147" s="21"/>
    </row>
    <row r="148" ht="18.75" spans="2:6">
      <c r="B148" s="14" t="s">
        <v>238</v>
      </c>
      <c r="C148" s="28">
        <f t="shared" si="3"/>
        <v>1417</v>
      </c>
      <c r="D148" s="28">
        <v>1383</v>
      </c>
      <c r="E148" s="15">
        <v>34</v>
      </c>
      <c r="F148" s="29"/>
    </row>
  </sheetData>
  <autoFilter ref="A4:F148">
    <extLst/>
  </autoFilter>
  <mergeCells count="1">
    <mergeCell ref="B2:F2"/>
  </mergeCells>
  <printOptions horizontalCentered="1"/>
  <pageMargins left="0.393055555555556" right="0.472222222222222" top="0.472222222222222" bottom="0.747916666666667" header="0.354166666666667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郑燕南</cp:lastModifiedBy>
  <dcterms:created xsi:type="dcterms:W3CDTF">2022-11-30T11:06:00Z</dcterms:created>
  <dcterms:modified xsi:type="dcterms:W3CDTF">2024-05-23T07:51:52Z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  <property fmtid="{D5CDD505-2E9C-101B-9397-08002B2CF9AE}" pid="4" name="ICV">
    <vt:lpwstr>7A765466BA47400AB20C0814D24F12A9_13</vt:lpwstr>
  </property>
</Properties>
</file>