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Sheet1!$A$5:$G$146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<sst xmlns="http://schemas.openxmlformats.org/spreadsheetml/2006/main" count="255" uniqueCount="239">
  <si>
    <t>附件1</t>
  </si>
  <si>
    <t>提前下达2023年省级财政衔接推进乡村振兴补助资金（巩固拓展脱贫攻坚成果和乡村振兴任务）安排情况表</t>
  </si>
  <si>
    <t>[制表]农业处</t>
  </si>
  <si>
    <t xml:space="preserve"> 单位：万元</t>
  </si>
  <si>
    <t>单位编码</t>
  </si>
  <si>
    <t>单   位</t>
  </si>
  <si>
    <t>合计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</si>
  <si>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</si>
  <si>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</si>
  <si>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</si>
  <si>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</si>
  <si>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</si>
  <si>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</si>
  <si>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</si>
  <si>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</si>
  <si>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</si>
  <si>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</si>
  <si>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</si>
  <si>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</si>
  <si>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</si>
  <si>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</si>
  <si>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</si>
  <si>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</si>
  <si>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</si>
  <si>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贵安新区51万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</si>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</sst>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2" fillId="4" borderId="2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146"/>
  <sheetViews>
    <sheetView tabSelected="1" topLeftCell="B1" workbookViewId="0">
      <pane xSplit="2" ySplit="5" topLeftCell="D125" activePane="bottomRight" state="frozen"/>
      <selection/>
      <selection pane="topRight"/>
      <selection pane="bottomLeft"/>
      <selection pane="bottomRight" activeCell="C5" sqref="C5"/>
    </sheetView>
  </sheetViews>
  <sheetFormatPr defaultColWidth="10" defaultRowHeight="14.25" outlineLevelCol="6"/>
  <cols>
    <col min="1" max="1" width="15.4166666666667" style="2" hidden="1" customWidth="1"/>
    <col min="2" max="2" width="40.4833333333333" style="2" customWidth="1"/>
    <col min="3" max="3" width="25.475" style="2" customWidth="1"/>
    <col min="4" max="4" width="17.9916666666667" style="2" customWidth="1"/>
    <col min="5" max="254" width="10" style="2"/>
  </cols>
  <sheetData>
    <row r="1" ht="16.5" customHeight="1" spans="2:2">
      <c r="B1" s="5" t="s">
        <v>0</v>
      </c>
    </row>
    <row r="2" s="1" customFormat="1" ht="60" customHeight="1" spans="1:4">
      <c r="A2" s="2"/>
      <c r="B2" s="6" t="s">
        <v>1</v>
      </c>
      <c r="C2" s="7"/>
      <c r="D2" s="7"/>
    </row>
    <row r="3" s="2" customFormat="1" ht="23.25" customHeight="1" spans="2:4">
      <c r="B3" s="8" t="s">
        <v>2</v>
      </c>
      <c r="D3" s="2" t="s">
        <v>3</v>
      </c>
    </row>
    <row r="4" s="3" customFormat="1" ht="28" customHeight="1" spans="1:4">
      <c r="A4" s="4" t="s">
        <v>4</v>
      </c>
      <c r="B4" s="9" t="s">
        <v>5</v>
      </c>
      <c r="C4" s="10" t="s">
        <v>6</v>
      </c>
      <c r="D4" s="10" t="s">
        <v>7</v>
      </c>
    </row>
    <row r="5" s="4" customFormat="1" ht="20.1" customHeight="1" spans="2:4">
      <c r="B5" s="11" t="s">
        <v>8</v>
      </c>
      <c r="C5" s="12">
        <f>C7+C8+C6</f>
        <v>77400</v>
      </c>
      <c r="D5" s="13"/>
    </row>
    <row r="6" s="4" customFormat="1" ht="20.1" hidden="1" customHeight="1" spans="2:4">
      <c r="B6" s="11" t="s">
        <v>9</v>
      </c>
      <c r="C6" s="12">
        <v>0</v>
      </c>
      <c r="D6" s="13"/>
    </row>
    <row r="7" s="4" customFormat="1" ht="20.1" customHeight="1" spans="2:4">
      <c r="B7" s="11" t="s">
        <v>10</v>
      </c>
      <c r="C7" s="12">
        <f>C12+C29+C38+C57+C69+C86+C107+C120+C135</f>
        <v>513</v>
      </c>
      <c r="D7" s="13"/>
    </row>
    <row r="8" s="4" customFormat="1" ht="20.1" customHeight="1" spans="2:4">
      <c r="B8" s="11" t="s">
        <v>11</v>
      </c>
      <c r="C8" s="12">
        <f t="shared" ref="C8:C13" si="0">C9+C10</f>
        <v>76887</v>
      </c>
      <c r="D8" s="13"/>
    </row>
    <row r="9" s="4" customFormat="1" ht="20.1" customHeight="1" spans="2:4">
      <c r="B9" s="14" t="s">
        <v>12</v>
      </c>
      <c r="C9" s="12">
        <f>C14+C31+C40+C59+C71+C88+C109+C122+C137</f>
        <v>16774</v>
      </c>
      <c r="D9" s="13"/>
    </row>
    <row r="10" s="4" customFormat="1" ht="20.1" customHeight="1" spans="2:4">
      <c r="B10" s="14" t="s">
        <v>13</v>
      </c>
      <c r="C10" s="12">
        <f>SUM(C15,C32,C41,C60,C72,C89,C110,C123,C138)</f>
        <v>60113</v>
      </c>
      <c r="D10" s="13"/>
    </row>
    <row r="11" s="4" customFormat="1" ht="20.1" customHeight="1" spans="2:4">
      <c r="B11" s="15" t="s">
        <v>14</v>
      </c>
      <c r="C11" s="16">
        <f t="shared" si="0"/>
        <v>354</v>
      </c>
      <c r="D11" s="17"/>
    </row>
    <row r="12" s="4" customFormat="1" ht="25" hidden="1" customHeight="1" spans="1:4">
      <c r="A12" s="18" t="s">
        <v>15</v>
      </c>
      <c r="B12" s="19" t="s">
        <v>16</v>
      </c>
      <c r="C12" s="20"/>
      <c r="D12" s="21"/>
    </row>
    <row r="13" s="4" customFormat="1" ht="20.1" customHeight="1" spans="2:4">
      <c r="B13" s="15" t="s">
        <v>17</v>
      </c>
      <c r="C13" s="16">
        <f t="shared" si="0"/>
        <v>354</v>
      </c>
      <c r="D13" s="17"/>
    </row>
    <row r="14" s="4" customFormat="1" ht="20.1" customHeight="1" spans="2:4">
      <c r="B14" s="15" t="s">
        <v>18</v>
      </c>
      <c r="C14" s="16">
        <f>SUM(C16:C20)+C25+C26+C27</f>
        <v>120</v>
      </c>
      <c r="D14" s="17"/>
    </row>
    <row r="15" s="4" customFormat="1" ht="20.1" customHeight="1" spans="2:4">
      <c r="B15" s="15" t="s">
        <v>19</v>
      </c>
      <c r="C15" s="16">
        <f>SUM(C21:C24)</f>
        <v>234</v>
      </c>
      <c r="D15" s="17"/>
    </row>
    <row r="16" s="4" customFormat="1" ht="20.1" customHeight="1" spans="1:7">
      <c r="A16" s="18" t="s">
        <v>20</v>
      </c>
      <c r="B16" s="19" t="s">
        <v>21</v>
      </c>
      <c r="C16" s="20">
        <v>25</v>
      </c>
      <c r="D16" s="22"/>
      <c r="G16" s="2"/>
    </row>
    <row r="17" s="4" customFormat="1" ht="20.1" customHeight="1" spans="1:7">
      <c r="A17" s="18" t="s">
        <v>22</v>
      </c>
      <c r="B17" s="19" t="s">
        <v>23</v>
      </c>
      <c r="C17" s="20">
        <v>77</v>
      </c>
      <c r="D17" s="22" t="s">
        <v>24</v>
      </c>
      <c r="G17" s="2"/>
    </row>
    <row r="18" s="4" customFormat="1" ht="20.1" hidden="1" customHeight="1" spans="1:4">
      <c r="A18" s="18" t="s">
        <v>25</v>
      </c>
      <c r="B18" s="19" t="s">
        <v>26</v>
      </c>
      <c r="C18" s="20"/>
      <c r="D18" s="22"/>
    </row>
    <row r="19" s="4" customFormat="1" ht="20.1" hidden="1" customHeight="1" spans="1:4">
      <c r="A19" s="18" t="s">
        <v>27</v>
      </c>
      <c r="B19" s="19" t="s">
        <v>28</v>
      </c>
      <c r="C19" s="20"/>
      <c r="D19" s="22"/>
    </row>
    <row r="20" s="4" customFormat="1" ht="20.1" hidden="1" customHeight="1" spans="1:4">
      <c r="A20" s="18" t="s">
        <v>29</v>
      </c>
      <c r="B20" s="19" t="s">
        <v>30</v>
      </c>
      <c r="C20" s="20"/>
      <c r="D20" s="22"/>
    </row>
    <row r="21" s="4" customFormat="1" ht="20.1" customHeight="1" spans="1:4">
      <c r="A21" s="18" t="s">
        <v>31</v>
      </c>
      <c r="B21" s="19" t="s">
        <v>32</v>
      </c>
      <c r="C21" s="20">
        <v>69</v>
      </c>
      <c r="D21" s="22"/>
    </row>
    <row r="22" s="4" customFormat="1" ht="20.1" customHeight="1" spans="1:4">
      <c r="A22" s="18" t="s">
        <v>33</v>
      </c>
      <c r="B22" s="19" t="s">
        <v>34</v>
      </c>
      <c r="C22" s="20">
        <v>70</v>
      </c>
      <c r="D22" s="22"/>
    </row>
    <row r="23" s="4" customFormat="1" ht="20.1" customHeight="1" spans="1:4">
      <c r="A23" s="18" t="s">
        <v>35</v>
      </c>
      <c r="B23" s="19" t="s">
        <v>36</v>
      </c>
      <c r="C23" s="20">
        <v>42</v>
      </c>
      <c r="D23" s="22"/>
    </row>
    <row r="24" s="4" customFormat="1" ht="20.1" customHeight="1" spans="1:4">
      <c r="A24" s="18" t="s">
        <v>37</v>
      </c>
      <c r="B24" s="19" t="s">
        <v>38</v>
      </c>
      <c r="C24" s="20">
        <v>53</v>
      </c>
      <c r="D24" s="22"/>
    </row>
    <row r="25" s="4" customFormat="1" ht="20.1" customHeight="1" spans="1:4">
      <c r="A25" s="18" t="s">
        <v>39</v>
      </c>
      <c r="B25" s="19" t="s">
        <v>40</v>
      </c>
      <c r="C25" s="20">
        <v>18</v>
      </c>
      <c r="D25" s="22"/>
    </row>
    <row r="26" s="4" customFormat="1" ht="20.1" hidden="1" customHeight="1" spans="1:4">
      <c r="A26" s="18" t="s">
        <v>41</v>
      </c>
      <c r="B26" s="19" t="s">
        <v>42</v>
      </c>
      <c r="C26" s="23"/>
      <c r="D26" s="22"/>
    </row>
    <row r="27" s="4" customFormat="1" ht="20.1" hidden="1" customHeight="1" spans="1:4">
      <c r="A27" s="24" t="s">
        <v>43</v>
      </c>
      <c r="B27" s="19" t="s">
        <v>44</v>
      </c>
      <c r="C27" s="23"/>
      <c r="D27" s="22"/>
    </row>
    <row r="28" s="4" customFormat="1" ht="20.1" customHeight="1" spans="2:4">
      <c r="B28" s="15" t="s">
        <v>45</v>
      </c>
      <c r="C28" s="16">
        <f>C29+C30</f>
        <v>5077</v>
      </c>
      <c r="D28" s="17"/>
    </row>
    <row r="29" s="4" customFormat="1" ht="20.1" hidden="1" customHeight="1" spans="1:4">
      <c r="A29" s="18" t="s">
        <v>46</v>
      </c>
      <c r="B29" s="19" t="s">
        <v>47</v>
      </c>
      <c r="C29" s="20"/>
      <c r="D29" s="22"/>
    </row>
    <row r="30" s="4" customFormat="1" ht="20.1" customHeight="1" spans="2:4">
      <c r="B30" s="15" t="s">
        <v>48</v>
      </c>
      <c r="C30" s="16">
        <f>C31+C32</f>
        <v>5077</v>
      </c>
      <c r="D30" s="17"/>
    </row>
    <row r="31" s="4" customFormat="1" ht="20.1" customHeight="1" spans="2:4">
      <c r="B31" s="15" t="s">
        <v>18</v>
      </c>
      <c r="C31" s="16">
        <f>C36</f>
        <v>989</v>
      </c>
      <c r="D31" s="17"/>
    </row>
    <row r="32" s="4" customFormat="1" ht="20.1" customHeight="1" spans="2:4">
      <c r="B32" s="15" t="s">
        <v>19</v>
      </c>
      <c r="C32" s="16">
        <f>SUM(C33:C35)</f>
        <v>4088</v>
      </c>
      <c r="D32" s="17"/>
    </row>
    <row r="33" s="4" customFormat="1" ht="20.1" customHeight="1" spans="1:4">
      <c r="A33" s="18" t="s">
        <v>49</v>
      </c>
      <c r="B33" s="19" t="s">
        <v>50</v>
      </c>
      <c r="C33" s="20">
        <v>935</v>
      </c>
      <c r="D33" s="22"/>
    </row>
    <row r="34" s="4" customFormat="1" ht="20.1" customHeight="1" spans="1:4">
      <c r="A34" s="18" t="s">
        <v>51</v>
      </c>
      <c r="B34" s="19" t="s">
        <v>52</v>
      </c>
      <c r="C34" s="20">
        <v>1499</v>
      </c>
      <c r="D34" s="22"/>
    </row>
    <row r="35" s="4" customFormat="1" ht="20.1" customHeight="1" spans="1:4">
      <c r="A35" s="18" t="s">
        <v>53</v>
      </c>
      <c r="B35" s="19" t="s">
        <v>54</v>
      </c>
      <c r="C35" s="20">
        <v>1654</v>
      </c>
      <c r="D35" s="22"/>
    </row>
    <row r="36" s="4" customFormat="1" ht="20.1" customHeight="1" spans="1:4">
      <c r="A36" s="18" t="s">
        <v>55</v>
      </c>
      <c r="B36" s="19" t="s">
        <v>56</v>
      </c>
      <c r="C36" s="20">
        <v>989</v>
      </c>
      <c r="D36" s="22"/>
    </row>
    <row r="37" s="4" customFormat="1" ht="20.1" customHeight="1" spans="2:4">
      <c r="B37" s="15" t="s">
        <v>57</v>
      </c>
      <c r="C37" s="16">
        <f>C38+C39</f>
        <v>8106</v>
      </c>
      <c r="D37" s="17"/>
    </row>
    <row r="38" s="4" customFormat="1" ht="20.1" customHeight="1" spans="1:4">
      <c r="A38" s="18" t="s">
        <v>58</v>
      </c>
      <c r="B38" s="19" t="s">
        <v>59</v>
      </c>
      <c r="C38" s="20">
        <v>161</v>
      </c>
      <c r="D38" s="22" t="s">
        <v>60</v>
      </c>
    </row>
    <row r="39" s="4" customFormat="1" ht="20.1" customHeight="1" spans="2:4">
      <c r="B39" s="15" t="s">
        <v>61</v>
      </c>
      <c r="C39" s="16">
        <f>C40+C41</f>
        <v>7945</v>
      </c>
      <c r="D39" s="17"/>
    </row>
    <row r="40" s="4" customFormat="1" ht="20.1" customHeight="1" spans="2:4">
      <c r="B40" s="15" t="s">
        <v>18</v>
      </c>
      <c r="C40" s="16">
        <f>C42+C43+C44</f>
        <v>1017</v>
      </c>
      <c r="D40" s="17"/>
    </row>
    <row r="41" s="4" customFormat="1" ht="20.1" customHeight="1" spans="2:4">
      <c r="B41" s="15" t="s">
        <v>19</v>
      </c>
      <c r="C41" s="16">
        <f>SUM(C45:C55)</f>
        <v>6928</v>
      </c>
      <c r="D41" s="17"/>
    </row>
    <row r="42" s="4" customFormat="1" ht="20.1" customHeight="1" spans="1:4">
      <c r="A42" s="18" t="s">
        <v>62</v>
      </c>
      <c r="B42" s="19" t="s">
        <v>63</v>
      </c>
      <c r="C42" s="20">
        <v>72</v>
      </c>
      <c r="D42" s="22"/>
    </row>
    <row r="43" s="4" customFormat="1" ht="20.1" customHeight="1" spans="1:4">
      <c r="A43" s="18" t="s">
        <v>64</v>
      </c>
      <c r="B43" s="19" t="s">
        <v>65</v>
      </c>
      <c r="C43" s="20">
        <v>336</v>
      </c>
      <c r="D43" s="22"/>
    </row>
    <row r="44" s="4" customFormat="1" ht="18.75" spans="1:4">
      <c r="A44" s="18" t="s">
        <v>66</v>
      </c>
      <c r="B44" s="19" t="s">
        <v>67</v>
      </c>
      <c r="C44" s="20">
        <v>609</v>
      </c>
      <c r="D44" s="22"/>
    </row>
    <row r="45" s="4" customFormat="1" ht="20.1" customHeight="1" spans="1:4">
      <c r="A45" s="18" t="s">
        <v>68</v>
      </c>
      <c r="B45" s="19" t="s">
        <v>69</v>
      </c>
      <c r="C45" s="20">
        <v>418</v>
      </c>
      <c r="D45" s="22"/>
    </row>
    <row r="46" s="4" customFormat="1" ht="20.1" customHeight="1" spans="1:4">
      <c r="A46" s="18" t="s">
        <v>70</v>
      </c>
      <c r="B46" s="19" t="s">
        <v>71</v>
      </c>
      <c r="C46" s="20">
        <v>305</v>
      </c>
      <c r="D46" s="22"/>
    </row>
    <row r="47" s="4" customFormat="1" ht="20.1" customHeight="1" spans="1:4">
      <c r="A47" s="18" t="s">
        <v>72</v>
      </c>
      <c r="B47" s="19" t="s">
        <v>73</v>
      </c>
      <c r="C47" s="20">
        <v>293</v>
      </c>
      <c r="D47" s="22"/>
    </row>
    <row r="48" s="4" customFormat="1" ht="20.1" customHeight="1" spans="1:4">
      <c r="A48" s="18" t="s">
        <v>74</v>
      </c>
      <c r="B48" s="19" t="s">
        <v>75</v>
      </c>
      <c r="C48" s="20">
        <v>285</v>
      </c>
      <c r="D48" s="22"/>
    </row>
    <row r="49" s="4" customFormat="1" ht="20.1" customHeight="1" spans="1:4">
      <c r="A49" s="18" t="s">
        <v>76</v>
      </c>
      <c r="B49" s="19" t="s">
        <v>77</v>
      </c>
      <c r="C49" s="20">
        <v>158</v>
      </c>
      <c r="D49" s="22"/>
    </row>
    <row r="50" s="4" customFormat="1" ht="20.1" customHeight="1" spans="1:4">
      <c r="A50" s="18" t="s">
        <v>78</v>
      </c>
      <c r="B50" s="19" t="s">
        <v>79</v>
      </c>
      <c r="C50" s="20">
        <v>463</v>
      </c>
      <c r="D50" s="22"/>
    </row>
    <row r="51" s="4" customFormat="1" ht="20.1" customHeight="1" spans="1:4">
      <c r="A51" s="18" t="s">
        <v>80</v>
      </c>
      <c r="B51" s="19" t="s">
        <v>81</v>
      </c>
      <c r="C51" s="20">
        <v>184</v>
      </c>
      <c r="D51" s="22"/>
    </row>
    <row r="52" s="4" customFormat="1" ht="20.1" customHeight="1" spans="1:4">
      <c r="A52" s="18" t="s">
        <v>82</v>
      </c>
      <c r="B52" s="19" t="s">
        <v>83</v>
      </c>
      <c r="C52" s="20">
        <v>1026</v>
      </c>
      <c r="D52" s="22"/>
    </row>
    <row r="53" s="4" customFormat="1" ht="20.1" customHeight="1" spans="1:4">
      <c r="A53" s="18" t="s">
        <v>84</v>
      </c>
      <c r="B53" s="19" t="s">
        <v>85</v>
      </c>
      <c r="C53" s="20">
        <v>1139</v>
      </c>
      <c r="D53" s="22"/>
    </row>
    <row r="54" s="4" customFormat="1" ht="20.1" customHeight="1" spans="1:4">
      <c r="A54" s="18" t="s">
        <v>86</v>
      </c>
      <c r="B54" s="19" t="s">
        <v>87</v>
      </c>
      <c r="C54" s="20">
        <v>445</v>
      </c>
      <c r="D54" s="22"/>
    </row>
    <row r="55" s="4" customFormat="1" ht="20.1" customHeight="1" spans="1:4">
      <c r="A55" s="18" t="s">
        <v>88</v>
      </c>
      <c r="B55" s="19" t="s">
        <v>89</v>
      </c>
      <c r="C55" s="20">
        <v>2212</v>
      </c>
      <c r="D55" s="22"/>
    </row>
    <row r="56" s="4" customFormat="1" ht="20.1" customHeight="1" spans="2:4">
      <c r="B56" s="15" t="s">
        <v>90</v>
      </c>
      <c r="C56" s="16">
        <f>C57+C58</f>
        <v>4383</v>
      </c>
      <c r="D56" s="17"/>
    </row>
    <row r="57" s="4" customFormat="1" ht="18.75" spans="1:4">
      <c r="A57" s="18" t="s">
        <v>91</v>
      </c>
      <c r="B57" s="19" t="s">
        <v>92</v>
      </c>
      <c r="C57" s="20">
        <v>83</v>
      </c>
      <c r="D57" s="22" t="s">
        <v>93</v>
      </c>
    </row>
    <row r="58" s="4" customFormat="1" ht="20.1" customHeight="1" spans="2:4">
      <c r="B58" s="15" t="s">
        <v>94</v>
      </c>
      <c r="C58" s="16">
        <f>C59+C60</f>
        <v>4300</v>
      </c>
      <c r="D58" s="17"/>
    </row>
    <row r="59" s="4" customFormat="1" ht="20.1" customHeight="1" spans="2:4">
      <c r="B59" s="15" t="s">
        <v>18</v>
      </c>
      <c r="C59" s="16">
        <f>SUM(C61:C62,C67)</f>
        <v>682</v>
      </c>
      <c r="D59" s="17"/>
    </row>
    <row r="60" s="4" customFormat="1" ht="20.1" customHeight="1" spans="2:4">
      <c r="B60" s="15" t="s">
        <v>19</v>
      </c>
      <c r="C60" s="16">
        <f>SUM(C63:C66)</f>
        <v>3618</v>
      </c>
      <c r="D60" s="17"/>
    </row>
    <row r="61" s="4" customFormat="1" ht="20.1" customHeight="1" spans="1:4">
      <c r="A61" s="18" t="s">
        <v>95</v>
      </c>
      <c r="B61" s="19" t="s">
        <v>96</v>
      </c>
      <c r="C61" s="20">
        <v>357</v>
      </c>
      <c r="D61" s="22"/>
    </row>
    <row r="62" s="4" customFormat="1" ht="20.1" customHeight="1" spans="1:4">
      <c r="A62" s="18" t="s">
        <v>97</v>
      </c>
      <c r="B62" s="19" t="s">
        <v>98</v>
      </c>
      <c r="C62" s="20">
        <v>291</v>
      </c>
      <c r="D62" s="22"/>
    </row>
    <row r="63" s="4" customFormat="1" ht="20.1" customHeight="1" spans="1:4">
      <c r="A63" s="18" t="s">
        <v>99</v>
      </c>
      <c r="B63" s="19" t="s">
        <v>100</v>
      </c>
      <c r="C63" s="20">
        <v>845</v>
      </c>
      <c r="D63" s="22"/>
    </row>
    <row r="64" s="4" customFormat="1" ht="20.1" customHeight="1" spans="1:4">
      <c r="A64" s="18" t="s">
        <v>101</v>
      </c>
      <c r="B64" s="19" t="s">
        <v>102</v>
      </c>
      <c r="C64" s="20">
        <v>612</v>
      </c>
      <c r="D64" s="22"/>
    </row>
    <row r="65" s="4" customFormat="1" ht="20.1" customHeight="1" spans="1:4">
      <c r="A65" s="18" t="s">
        <v>103</v>
      </c>
      <c r="B65" s="19" t="s">
        <v>104</v>
      </c>
      <c r="C65" s="20">
        <v>1093</v>
      </c>
      <c r="D65" s="22"/>
    </row>
    <row r="66" s="4" customFormat="1" ht="20.1" customHeight="1" spans="1:4">
      <c r="A66" s="18" t="s">
        <v>105</v>
      </c>
      <c r="B66" s="19" t="s">
        <v>106</v>
      </c>
      <c r="C66" s="20">
        <v>1068</v>
      </c>
      <c r="D66" s="22"/>
    </row>
    <row r="67" s="4" customFormat="1" ht="20.1" customHeight="1" spans="1:4">
      <c r="A67" s="24" t="s">
        <v>107</v>
      </c>
      <c r="B67" s="19" t="s">
        <v>108</v>
      </c>
      <c r="C67" s="20">
        <v>34</v>
      </c>
      <c r="D67" s="22"/>
    </row>
    <row r="68" s="4" customFormat="1" ht="20.1" customHeight="1" spans="2:4">
      <c r="B68" s="15" t="s">
        <v>109</v>
      </c>
      <c r="C68" s="16">
        <f>C69+C70</f>
        <v>7596</v>
      </c>
      <c r="D68" s="17"/>
    </row>
    <row r="69" s="4" customFormat="1" ht="20.1" customHeight="1" spans="1:4">
      <c r="A69" s="18" t="s">
        <v>110</v>
      </c>
      <c r="B69" s="19" t="s">
        <v>111</v>
      </c>
      <c r="C69" s="20">
        <v>77</v>
      </c>
      <c r="D69" s="22" t="s">
        <v>112</v>
      </c>
    </row>
    <row r="70" s="4" customFormat="1" ht="20.1" customHeight="1" spans="2:4">
      <c r="B70" s="15" t="s">
        <v>113</v>
      </c>
      <c r="C70" s="16">
        <f>C71+C72</f>
        <v>7519</v>
      </c>
      <c r="D70" s="17"/>
    </row>
    <row r="71" s="4" customFormat="1" ht="20.1" customHeight="1" spans="2:4">
      <c r="B71" s="15" t="s">
        <v>18</v>
      </c>
      <c r="C71" s="16">
        <f>SUM(C73)</f>
        <v>303</v>
      </c>
      <c r="D71" s="17"/>
    </row>
    <row r="72" s="4" customFormat="1" ht="20.1" customHeight="1" spans="2:4">
      <c r="B72" s="15" t="s">
        <v>19</v>
      </c>
      <c r="C72" s="16">
        <f>SUM(C74:C84)</f>
        <v>7216</v>
      </c>
      <c r="D72" s="17"/>
    </row>
    <row r="73" s="4" customFormat="1" ht="20.1" customHeight="1" spans="1:4">
      <c r="A73" s="18" t="s">
        <v>114</v>
      </c>
      <c r="B73" s="19" t="s">
        <v>115</v>
      </c>
      <c r="C73" s="20">
        <v>303</v>
      </c>
      <c r="D73" s="22"/>
    </row>
    <row r="74" s="4" customFormat="1" ht="20.1" customHeight="1" spans="1:4">
      <c r="A74" s="18" t="s">
        <v>116</v>
      </c>
      <c r="B74" s="19" t="s">
        <v>117</v>
      </c>
      <c r="C74" s="20">
        <v>663</v>
      </c>
      <c r="D74" s="22"/>
    </row>
    <row r="75" s="4" customFormat="1" ht="20.1" customHeight="1" spans="1:4">
      <c r="A75" s="18" t="s">
        <v>118</v>
      </c>
      <c r="B75" s="19" t="s">
        <v>119</v>
      </c>
      <c r="C75" s="20">
        <v>737</v>
      </c>
      <c r="D75" s="22"/>
    </row>
    <row r="76" s="4" customFormat="1" ht="20.1" customHeight="1" spans="1:4">
      <c r="A76" s="18" t="s">
        <v>120</v>
      </c>
      <c r="B76" s="19" t="s">
        <v>121</v>
      </c>
      <c r="C76" s="20">
        <v>429</v>
      </c>
      <c r="D76" s="22"/>
    </row>
    <row r="77" s="4" customFormat="1" ht="20.1" customHeight="1" spans="1:4">
      <c r="A77" s="18" t="s">
        <v>122</v>
      </c>
      <c r="B77" s="19" t="s">
        <v>123</v>
      </c>
      <c r="C77" s="20">
        <v>1478</v>
      </c>
      <c r="D77" s="22"/>
    </row>
    <row r="78" s="4" customFormat="1" ht="20.1" customHeight="1" spans="1:4">
      <c r="A78" s="18" t="s">
        <v>124</v>
      </c>
      <c r="B78" s="19" t="s">
        <v>125</v>
      </c>
      <c r="C78" s="20">
        <v>362</v>
      </c>
      <c r="D78" s="22"/>
    </row>
    <row r="79" s="4" customFormat="1" ht="20.1" customHeight="1" spans="1:4">
      <c r="A79" s="18" t="s">
        <v>126</v>
      </c>
      <c r="B79" s="19" t="s">
        <v>127</v>
      </c>
      <c r="C79" s="20">
        <v>438</v>
      </c>
      <c r="D79" s="22"/>
    </row>
    <row r="80" s="4" customFormat="1" ht="20.1" customHeight="1" spans="1:4">
      <c r="A80" s="18" t="s">
        <v>128</v>
      </c>
      <c r="B80" s="19" t="s">
        <v>129</v>
      </c>
      <c r="C80" s="20">
        <v>315</v>
      </c>
      <c r="D80" s="22"/>
    </row>
    <row r="81" s="4" customFormat="1" ht="20.1" customHeight="1" spans="1:4">
      <c r="A81" s="18" t="s">
        <v>130</v>
      </c>
      <c r="B81" s="19" t="s">
        <v>131</v>
      </c>
      <c r="C81" s="20">
        <v>247</v>
      </c>
      <c r="D81" s="22"/>
    </row>
    <row r="82" s="4" customFormat="1" ht="18" customHeight="1" spans="1:4">
      <c r="A82" s="18" t="s">
        <v>132</v>
      </c>
      <c r="B82" s="19" t="s">
        <v>133</v>
      </c>
      <c r="C82" s="20">
        <v>584</v>
      </c>
      <c r="D82" s="21"/>
    </row>
    <row r="83" s="4" customFormat="1" ht="20.1" customHeight="1" spans="1:4">
      <c r="A83" s="18" t="s">
        <v>134</v>
      </c>
      <c r="B83" s="19" t="s">
        <v>135</v>
      </c>
      <c r="C83" s="20">
        <v>620</v>
      </c>
      <c r="D83" s="22"/>
    </row>
    <row r="84" s="4" customFormat="1" ht="28" customHeight="1" spans="1:4">
      <c r="A84" s="18" t="s">
        <v>136</v>
      </c>
      <c r="B84" s="19" t="s">
        <v>137</v>
      </c>
      <c r="C84" s="20">
        <v>1343</v>
      </c>
      <c r="D84" s="22"/>
    </row>
    <row r="85" s="4" customFormat="1" ht="20.1" customHeight="1" spans="2:4">
      <c r="B85" s="15" t="s">
        <v>138</v>
      </c>
      <c r="C85" s="16">
        <f>C86+C87</f>
        <v>10781</v>
      </c>
      <c r="D85" s="17"/>
    </row>
    <row r="86" s="4" customFormat="1" ht="20.1" hidden="1" customHeight="1" spans="1:4">
      <c r="A86" s="18" t="s">
        <v>139</v>
      </c>
      <c r="B86" s="19" t="s">
        <v>140</v>
      </c>
      <c r="C86" s="20"/>
      <c r="D86" s="22"/>
    </row>
    <row r="87" s="4" customFormat="1" ht="20.1" customHeight="1" spans="2:4">
      <c r="B87" s="15" t="s">
        <v>141</v>
      </c>
      <c r="C87" s="16">
        <f>C88+C89</f>
        <v>10781</v>
      </c>
      <c r="D87" s="17"/>
    </row>
    <row r="88" s="4" customFormat="1" ht="20.1" customHeight="1" spans="2:4">
      <c r="B88" s="15" t="s">
        <v>18</v>
      </c>
      <c r="C88" s="16">
        <f>SUM(C90,C92,C95:C100,C102,C104)</f>
        <v>6453</v>
      </c>
      <c r="D88" s="17"/>
    </row>
    <row r="89" s="4" customFormat="1" ht="20.1" customHeight="1" spans="2:4">
      <c r="B89" s="15" t="s">
        <v>19</v>
      </c>
      <c r="C89" s="16">
        <f>SUM(C91,C93:C94,C101,C103,C105)</f>
        <v>4328</v>
      </c>
      <c r="D89" s="17"/>
    </row>
    <row r="90" s="4" customFormat="1" ht="20.1" customHeight="1" spans="1:4">
      <c r="A90" s="18" t="s">
        <v>142</v>
      </c>
      <c r="B90" s="19" t="s">
        <v>143</v>
      </c>
      <c r="C90" s="20">
        <v>569</v>
      </c>
      <c r="D90" s="22"/>
    </row>
    <row r="91" s="4" customFormat="1" ht="20.1" customHeight="1" spans="1:4">
      <c r="A91" s="18" t="s">
        <v>144</v>
      </c>
      <c r="B91" s="19" t="s">
        <v>145</v>
      </c>
      <c r="C91" s="20">
        <v>756</v>
      </c>
      <c r="D91" s="22"/>
    </row>
    <row r="92" s="4" customFormat="1" ht="20.1" customHeight="1" spans="1:4">
      <c r="A92" s="18" t="s">
        <v>146</v>
      </c>
      <c r="B92" s="19" t="s">
        <v>147</v>
      </c>
      <c r="C92" s="20">
        <v>407</v>
      </c>
      <c r="D92" s="22"/>
    </row>
    <row r="93" s="4" customFormat="1" ht="20.1" customHeight="1" spans="1:4">
      <c r="A93" s="18" t="s">
        <v>148</v>
      </c>
      <c r="B93" s="19" t="s">
        <v>149</v>
      </c>
      <c r="C93" s="20">
        <v>411</v>
      </c>
      <c r="D93" s="25"/>
    </row>
    <row r="94" s="4" customFormat="1" ht="20.1" customHeight="1" spans="1:4">
      <c r="A94" s="18" t="s">
        <v>150</v>
      </c>
      <c r="B94" s="19" t="s">
        <v>151</v>
      </c>
      <c r="C94" s="20">
        <v>339</v>
      </c>
      <c r="D94" s="22"/>
    </row>
    <row r="95" s="4" customFormat="1" ht="20.1" customHeight="1" spans="1:4">
      <c r="A95" s="18" t="s">
        <v>152</v>
      </c>
      <c r="B95" s="19" t="s">
        <v>153</v>
      </c>
      <c r="C95" s="20">
        <v>265</v>
      </c>
      <c r="D95" s="22"/>
    </row>
    <row r="96" s="4" customFormat="1" ht="20.1" customHeight="1" spans="1:4">
      <c r="A96" s="18" t="s">
        <v>154</v>
      </c>
      <c r="B96" s="19" t="s">
        <v>155</v>
      </c>
      <c r="C96" s="20">
        <v>349</v>
      </c>
      <c r="D96" s="22"/>
    </row>
    <row r="97" s="4" customFormat="1" ht="20.1" customHeight="1" spans="1:4">
      <c r="A97" s="18" t="s">
        <v>156</v>
      </c>
      <c r="B97" s="19" t="s">
        <v>157</v>
      </c>
      <c r="C97" s="20">
        <v>419</v>
      </c>
      <c r="D97" s="22"/>
    </row>
    <row r="98" s="4" customFormat="1" ht="20.1" customHeight="1" spans="1:4">
      <c r="A98" s="18" t="s">
        <v>158</v>
      </c>
      <c r="B98" s="19" t="s">
        <v>159</v>
      </c>
      <c r="C98" s="20">
        <v>442</v>
      </c>
      <c r="D98" s="22"/>
    </row>
    <row r="99" s="4" customFormat="1" ht="20.1" customHeight="1" spans="1:4">
      <c r="A99" s="18" t="s">
        <v>160</v>
      </c>
      <c r="B99" s="19" t="s">
        <v>161</v>
      </c>
      <c r="C99" s="20">
        <v>753</v>
      </c>
      <c r="D99" s="22"/>
    </row>
    <row r="100" s="4" customFormat="1" ht="20.1" customHeight="1" spans="1:4">
      <c r="A100" s="18" t="s">
        <v>162</v>
      </c>
      <c r="B100" s="19" t="s">
        <v>163</v>
      </c>
      <c r="C100" s="20">
        <v>949</v>
      </c>
      <c r="D100" s="22"/>
    </row>
    <row r="101" s="4" customFormat="1" ht="20.1" customHeight="1" spans="1:4">
      <c r="A101" s="18" t="s">
        <v>164</v>
      </c>
      <c r="B101" s="19" t="s">
        <v>165</v>
      </c>
      <c r="C101" s="20">
        <v>1018</v>
      </c>
      <c r="D101" s="22"/>
    </row>
    <row r="102" s="4" customFormat="1" ht="20.1" customHeight="1" spans="1:4">
      <c r="A102" s="18" t="s">
        <v>166</v>
      </c>
      <c r="B102" s="19" t="s">
        <v>167</v>
      </c>
      <c r="C102" s="20">
        <v>1237</v>
      </c>
      <c r="D102" s="22"/>
    </row>
    <row r="103" s="4" customFormat="1" ht="20.1" customHeight="1" spans="1:4">
      <c r="A103" s="18" t="s">
        <v>168</v>
      </c>
      <c r="B103" s="19" t="s">
        <v>169</v>
      </c>
      <c r="C103" s="20">
        <v>1401</v>
      </c>
      <c r="D103" s="22"/>
    </row>
    <row r="104" s="4" customFormat="1" ht="20.1" customHeight="1" spans="1:4">
      <c r="A104" s="18" t="s">
        <v>170</v>
      </c>
      <c r="B104" s="19" t="s">
        <v>171</v>
      </c>
      <c r="C104" s="20">
        <v>1063</v>
      </c>
      <c r="D104" s="22"/>
    </row>
    <row r="105" s="4" customFormat="1" ht="20.1" customHeight="1" spans="1:4">
      <c r="A105" s="18" t="s">
        <v>172</v>
      </c>
      <c r="B105" s="19" t="s">
        <v>173</v>
      </c>
      <c r="C105" s="20">
        <v>403</v>
      </c>
      <c r="D105" s="22"/>
    </row>
    <row r="106" s="4" customFormat="1" ht="20.1" customHeight="1" spans="2:4">
      <c r="B106" s="15" t="s">
        <v>174</v>
      </c>
      <c r="C106" s="16">
        <f>C107+C108</f>
        <v>24919</v>
      </c>
      <c r="D106" s="17"/>
    </row>
    <row r="107" s="4" customFormat="1" ht="23" customHeight="1" spans="1:4">
      <c r="A107" s="18" t="s">
        <v>175</v>
      </c>
      <c r="B107" s="19" t="s">
        <v>176</v>
      </c>
      <c r="C107" s="26">
        <v>192</v>
      </c>
      <c r="D107" s="25" t="s">
        <v>177</v>
      </c>
    </row>
    <row r="108" s="4" customFormat="1" ht="20.1" customHeight="1" spans="2:4">
      <c r="B108" s="15" t="s">
        <v>178</v>
      </c>
      <c r="C108" s="16">
        <f>C109+C110</f>
        <v>24727</v>
      </c>
      <c r="D108" s="17"/>
    </row>
    <row r="109" s="4" customFormat="1" ht="20.1" customHeight="1" spans="2:4">
      <c r="B109" s="15" t="s">
        <v>18</v>
      </c>
      <c r="C109" s="16">
        <f>C111</f>
        <v>1839</v>
      </c>
      <c r="D109" s="17"/>
    </row>
    <row r="110" s="4" customFormat="1" ht="20.1" customHeight="1" spans="2:4">
      <c r="B110" s="15" t="s">
        <v>19</v>
      </c>
      <c r="C110" s="16">
        <f>SUM(C112:C118)</f>
        <v>22888</v>
      </c>
      <c r="D110" s="17"/>
    </row>
    <row r="111" s="4" customFormat="1" ht="20.1" customHeight="1" spans="1:4">
      <c r="A111" s="18" t="s">
        <v>179</v>
      </c>
      <c r="B111" s="19" t="s">
        <v>180</v>
      </c>
      <c r="C111" s="20">
        <v>1839</v>
      </c>
      <c r="D111" s="22"/>
    </row>
    <row r="112" s="4" customFormat="1" ht="20.1" customHeight="1" spans="1:4">
      <c r="A112" s="18" t="s">
        <v>181</v>
      </c>
      <c r="B112" s="19" t="s">
        <v>182</v>
      </c>
      <c r="C112" s="20">
        <v>1390</v>
      </c>
      <c r="D112" s="22"/>
    </row>
    <row r="113" s="4" customFormat="1" ht="20.1" customHeight="1" spans="1:4">
      <c r="A113" s="18" t="s">
        <v>183</v>
      </c>
      <c r="B113" s="19" t="s">
        <v>184</v>
      </c>
      <c r="C113" s="20">
        <v>929</v>
      </c>
      <c r="D113" s="22"/>
    </row>
    <row r="114" s="4" customFormat="1" ht="20.1" customHeight="1" spans="1:4">
      <c r="A114" s="18" t="s">
        <v>185</v>
      </c>
      <c r="B114" s="19" t="s">
        <v>186</v>
      </c>
      <c r="C114" s="20">
        <v>569</v>
      </c>
      <c r="D114" s="22"/>
    </row>
    <row r="115" s="4" customFormat="1" ht="20.1" customHeight="1" spans="1:4">
      <c r="A115" s="18" t="s">
        <v>187</v>
      </c>
      <c r="B115" s="19" t="s">
        <v>188</v>
      </c>
      <c r="C115" s="20">
        <v>5000</v>
      </c>
      <c r="D115" s="22"/>
    </row>
    <row r="116" s="4" customFormat="1" ht="20.1" customHeight="1" spans="1:4">
      <c r="A116" s="18" t="s">
        <v>189</v>
      </c>
      <c r="B116" s="19" t="s">
        <v>190</v>
      </c>
      <c r="C116" s="20">
        <v>5000</v>
      </c>
      <c r="D116" s="22"/>
    </row>
    <row r="117" s="4" customFormat="1" ht="20.1" customHeight="1" spans="1:4">
      <c r="A117" s="18" t="s">
        <v>191</v>
      </c>
      <c r="B117" s="19" t="s">
        <v>192</v>
      </c>
      <c r="C117" s="20">
        <v>5000</v>
      </c>
      <c r="D117" s="22"/>
    </row>
    <row r="118" s="4" customFormat="1" ht="20.1" customHeight="1" spans="1:4">
      <c r="A118" s="18" t="s">
        <v>193</v>
      </c>
      <c r="B118" s="19" t="s">
        <v>194</v>
      </c>
      <c r="C118" s="20">
        <v>5000</v>
      </c>
      <c r="D118" s="22"/>
    </row>
    <row r="119" s="4" customFormat="1" ht="20.1" customHeight="1" spans="2:4">
      <c r="B119" s="15" t="s">
        <v>195</v>
      </c>
      <c r="C119" s="16">
        <f>C120+C121</f>
        <v>7622</v>
      </c>
      <c r="D119" s="17"/>
    </row>
    <row r="120" s="4" customFormat="1" ht="25" hidden="1" customHeight="1" spans="1:4">
      <c r="A120" s="18" t="s">
        <v>196</v>
      </c>
      <c r="B120" s="19" t="s">
        <v>197</v>
      </c>
      <c r="C120" s="20"/>
      <c r="D120" s="22"/>
    </row>
    <row r="121" s="4" customFormat="1" ht="20.1" customHeight="1" spans="2:4">
      <c r="B121" s="15" t="s">
        <v>198</v>
      </c>
      <c r="C121" s="16">
        <f>C122+C123</f>
        <v>7622</v>
      </c>
      <c r="D121" s="17"/>
    </row>
    <row r="122" s="4" customFormat="1" ht="20.1" customHeight="1" spans="2:4">
      <c r="B122" s="15" t="s">
        <v>18</v>
      </c>
      <c r="C122" s="16">
        <f>C124+C127</f>
        <v>783</v>
      </c>
      <c r="D122" s="17"/>
    </row>
    <row r="123" s="4" customFormat="1" ht="20.1" customHeight="1" spans="2:4">
      <c r="B123" s="15" t="s">
        <v>19</v>
      </c>
      <c r="C123" s="16">
        <f>SUM(C125:C126,C128:C133)</f>
        <v>6839</v>
      </c>
      <c r="D123" s="17"/>
    </row>
    <row r="124" s="4" customFormat="1" ht="20.1" customHeight="1" spans="1:4">
      <c r="A124" s="18" t="s">
        <v>199</v>
      </c>
      <c r="B124" s="19" t="s">
        <v>200</v>
      </c>
      <c r="C124" s="20">
        <v>395</v>
      </c>
      <c r="D124" s="22"/>
    </row>
    <row r="125" s="4" customFormat="1" ht="20.1" customHeight="1" spans="1:4">
      <c r="A125" s="18" t="s">
        <v>201</v>
      </c>
      <c r="B125" s="19" t="s">
        <v>202</v>
      </c>
      <c r="C125" s="20">
        <v>1793</v>
      </c>
      <c r="D125" s="22"/>
    </row>
    <row r="126" s="4" customFormat="1" ht="20.1" customHeight="1" spans="1:4">
      <c r="A126" s="18" t="s">
        <v>203</v>
      </c>
      <c r="B126" s="19" t="s">
        <v>204</v>
      </c>
      <c r="C126" s="20">
        <v>322</v>
      </c>
      <c r="D126" s="22"/>
    </row>
    <row r="127" s="4" customFormat="1" ht="20.1" customHeight="1" spans="1:4">
      <c r="A127" s="18" t="s">
        <v>205</v>
      </c>
      <c r="B127" s="19" t="s">
        <v>206</v>
      </c>
      <c r="C127" s="20">
        <v>388</v>
      </c>
      <c r="D127" s="22"/>
    </row>
    <row r="128" s="4" customFormat="1" ht="20.1" customHeight="1" spans="1:4">
      <c r="A128" s="18" t="s">
        <v>207</v>
      </c>
      <c r="B128" s="19" t="s">
        <v>208</v>
      </c>
      <c r="C128" s="20">
        <v>302</v>
      </c>
      <c r="D128" s="22"/>
    </row>
    <row r="129" s="4" customFormat="1" ht="20.1" customHeight="1" spans="1:4">
      <c r="A129" s="18" t="s">
        <v>209</v>
      </c>
      <c r="B129" s="19" t="s">
        <v>210</v>
      </c>
      <c r="C129" s="20">
        <v>707</v>
      </c>
      <c r="D129" s="22"/>
    </row>
    <row r="130" s="4" customFormat="1" ht="20.1" customHeight="1" spans="1:4">
      <c r="A130" s="18" t="s">
        <v>211</v>
      </c>
      <c r="B130" s="19" t="s">
        <v>212</v>
      </c>
      <c r="C130" s="20">
        <v>631</v>
      </c>
      <c r="D130" s="22"/>
    </row>
    <row r="131" s="4" customFormat="1" ht="20.1" customHeight="1" spans="1:4">
      <c r="A131" s="18" t="s">
        <v>213</v>
      </c>
      <c r="B131" s="19" t="s">
        <v>214</v>
      </c>
      <c r="C131" s="20">
        <v>968</v>
      </c>
      <c r="D131" s="22"/>
    </row>
    <row r="132" s="4" customFormat="1" ht="20.1" customHeight="1" spans="1:4">
      <c r="A132" s="18" t="s">
        <v>215</v>
      </c>
      <c r="B132" s="19" t="s">
        <v>216</v>
      </c>
      <c r="C132" s="20">
        <v>760</v>
      </c>
      <c r="D132" s="22"/>
    </row>
    <row r="133" s="4" customFormat="1" ht="20.1" customHeight="1" spans="1:4">
      <c r="A133" s="18" t="s">
        <v>217</v>
      </c>
      <c r="B133" s="19" t="s">
        <v>218</v>
      </c>
      <c r="C133" s="20">
        <v>1356</v>
      </c>
      <c r="D133" s="22"/>
    </row>
    <row r="134" s="4" customFormat="1" ht="20.1" customHeight="1" spans="2:4">
      <c r="B134" s="15" t="s">
        <v>219</v>
      </c>
      <c r="C134" s="16">
        <f>C135+C136</f>
        <v>8562</v>
      </c>
      <c r="D134" s="17"/>
    </row>
    <row r="135" s="4" customFormat="1" ht="20.1" hidden="1" customHeight="1" spans="1:4">
      <c r="A135" s="18" t="s">
        <v>220</v>
      </c>
      <c r="B135" s="19" t="s">
        <v>221</v>
      </c>
      <c r="C135" s="20"/>
      <c r="D135" s="22"/>
    </row>
    <row r="136" s="4" customFormat="1" ht="20.1" customHeight="1" spans="2:4">
      <c r="B136" s="15" t="s">
        <v>222</v>
      </c>
      <c r="C136" s="16">
        <f>C137+C138</f>
        <v>8562</v>
      </c>
      <c r="D136" s="17"/>
    </row>
    <row r="137" s="4" customFormat="1" ht="20.1" customHeight="1" spans="2:4">
      <c r="B137" s="15" t="s">
        <v>18</v>
      </c>
      <c r="C137" s="16">
        <f>SUM(C139:C141,C144:C146)</f>
        <v>4588</v>
      </c>
      <c r="D137" s="17"/>
    </row>
    <row r="138" s="4" customFormat="1" ht="20.1" customHeight="1" spans="2:4">
      <c r="B138" s="15" t="s">
        <v>19</v>
      </c>
      <c r="C138" s="16">
        <f>SUM(C142:C143)</f>
        <v>3974</v>
      </c>
      <c r="D138" s="17"/>
    </row>
    <row r="139" s="4" customFormat="1" ht="20.1" customHeight="1" spans="1:4">
      <c r="A139" s="18" t="s">
        <v>223</v>
      </c>
      <c r="B139" s="19" t="s">
        <v>224</v>
      </c>
      <c r="C139" s="20">
        <v>427</v>
      </c>
      <c r="D139" s="22"/>
    </row>
    <row r="140" s="4" customFormat="1" ht="20.1" customHeight="1" spans="1:4">
      <c r="A140" s="18" t="s">
        <v>225</v>
      </c>
      <c r="B140" s="19" t="s">
        <v>226</v>
      </c>
      <c r="C140" s="20">
        <v>710</v>
      </c>
      <c r="D140" s="22"/>
    </row>
    <row r="141" s="4" customFormat="1" ht="20.1" customHeight="1" spans="1:4">
      <c r="A141" s="18" t="s">
        <v>227</v>
      </c>
      <c r="B141" s="19" t="s">
        <v>228</v>
      </c>
      <c r="C141" s="20">
        <v>746</v>
      </c>
      <c r="D141" s="22"/>
    </row>
    <row r="142" s="4" customFormat="1" ht="20.1" customHeight="1" spans="1:4">
      <c r="A142" s="18" t="s">
        <v>229</v>
      </c>
      <c r="B142" s="19" t="s">
        <v>230</v>
      </c>
      <c r="C142" s="20">
        <v>2697</v>
      </c>
      <c r="D142" s="22"/>
    </row>
    <row r="143" s="4" customFormat="1" ht="20.1" customHeight="1" spans="1:4">
      <c r="A143" s="18" t="s">
        <v>231</v>
      </c>
      <c r="B143" s="19" t="s">
        <v>232</v>
      </c>
      <c r="C143" s="20">
        <v>1277</v>
      </c>
      <c r="D143" s="22"/>
    </row>
    <row r="144" s="4" customFormat="1" ht="20.1" customHeight="1" spans="1:4">
      <c r="A144" s="18" t="s">
        <v>233</v>
      </c>
      <c r="B144" s="19" t="s">
        <v>234</v>
      </c>
      <c r="C144" s="20">
        <v>606</v>
      </c>
      <c r="D144" s="22"/>
    </row>
    <row r="145" s="4" customFormat="1" ht="20.1" customHeight="1" spans="1:4">
      <c r="A145" s="18" t="s">
        <v>235</v>
      </c>
      <c r="B145" s="19" t="s">
        <v>236</v>
      </c>
      <c r="C145" s="20">
        <v>1484</v>
      </c>
      <c r="D145" s="22"/>
    </row>
    <row r="146" s="4" customFormat="1" ht="20.1" customHeight="1" spans="1:4">
      <c r="A146" s="27" t="s">
        <v>237</v>
      </c>
      <c r="B146" s="19" t="s">
        <v>238</v>
      </c>
      <c r="C146" s="20">
        <v>615</v>
      </c>
      <c r="D146" s="22"/>
    </row>
  </sheetData>
  <autoFilter ref="A5:G146">
    <filterColumn colId="2">
      <filters>
        <filter val="1,017.00"/>
        <filter val="1,018.00"/>
        <filter val="1,026.00"/>
        <filter val="1,063.00"/>
        <filter val="1,068.00"/>
        <filter val="1,093.00"/>
        <filter val="1,139.00"/>
        <filter val="1,237.00"/>
        <filter val="1,277.00"/>
        <filter val="1,343.00"/>
        <filter val="1,356.00"/>
        <filter val="1,390.00"/>
        <filter val="1,401.00"/>
        <filter val="1,478.00"/>
        <filter val="1,484.00"/>
        <filter val="1,499.00"/>
        <filter val="1,654.00"/>
        <filter val="1,793.00"/>
        <filter val="1,839.00"/>
        <filter val="60,113.00"/>
        <filter val="10,781.00"/>
        <filter val="18.00"/>
        <filter val="25.00"/>
        <filter val="34.00"/>
        <filter val="42.00"/>
        <filter val="53.00"/>
        <filter val="69.00"/>
        <filter val="70.00"/>
        <filter val="72.00"/>
        <filter val="77.00"/>
        <filter val="83.00"/>
        <filter val="120.00"/>
        <filter val="158.00"/>
        <filter val="161.00"/>
        <filter val="184.00"/>
        <filter val="192.00"/>
        <filter val="234.00"/>
        <filter val="247.00"/>
        <filter val="265.00"/>
        <filter val="285.00"/>
        <filter val="291.00"/>
        <filter val="293.00"/>
        <filter val="302.00"/>
        <filter val="303.00"/>
        <filter val="305.00"/>
        <filter val="315.00"/>
        <filter val="322.00"/>
        <filter val="336.00"/>
        <filter val="339.00"/>
        <filter val="349.00"/>
        <filter val="354.00"/>
        <filter val="357.00"/>
        <filter val="362.00"/>
        <filter val="388.00"/>
        <filter val="395.00"/>
        <filter val="403.00"/>
        <filter val="407.00"/>
        <filter val="411.00"/>
        <filter val="418.00"/>
        <filter val="419.00"/>
        <filter val="427.00"/>
        <filter val="429.00"/>
        <filter val="438.00"/>
        <filter val="442.00"/>
        <filter val="445.00"/>
        <filter val="463.00"/>
        <filter val="513.00"/>
        <filter val="569.00"/>
        <filter val="584.00"/>
        <filter val="606.00"/>
        <filter val="609.00"/>
        <filter val="612.00"/>
        <filter val="615.00"/>
        <filter val="620.00"/>
        <filter val="631.00"/>
        <filter val="663.00"/>
        <filter val="682.00"/>
        <filter val="707.00"/>
        <filter val="710.00"/>
        <filter val="737.00"/>
        <filter val="746.00"/>
        <filter val="753.00"/>
        <filter val="756.00"/>
        <filter val="760.00"/>
        <filter val="783.00"/>
        <filter val="845.00"/>
        <filter val="929.00"/>
        <filter val="935.00"/>
        <filter val="949.00"/>
        <filter val="968.00"/>
        <filter val="989.00"/>
        <filter val="5,000.00"/>
        <filter val="5,077.00"/>
        <filter val="4,088.00"/>
        <filter val="4,300.00"/>
        <filter val="4,328.00"/>
        <filter val="4,383.00"/>
        <filter val="4,588.00"/>
        <filter val="24,727.00"/>
        <filter val="24,919.00"/>
        <filter val="3,618.00"/>
        <filter val="3,974.00"/>
        <filter val="2,212.00"/>
        <filter val="2,697.00"/>
        <filter val="22,888.00"/>
        <filter val="8,106.00"/>
        <filter val="8,562.00"/>
        <filter val="7,216.00"/>
        <filter val="7,519.00"/>
        <filter val="7,596.00"/>
        <filter val="7,622.00"/>
        <filter val="7,945.00"/>
        <filter val="6,453.00"/>
        <filter val="16,774.00"/>
        <filter val="6,839.00"/>
        <filter val="76,887.00"/>
        <filter val="6,928.00"/>
      </filters>
    </filterColumn>
    <extLst/>
  </autoFilter>
  <mergeCells count="1">
    <mergeCell ref="B2:D2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李娜</cp:lastModifiedBy>
  <dcterms:created xsi:type="dcterms:W3CDTF">2019-03-27T15:44:00Z</dcterms:created>
  <cp:lastPrinted>2019-03-27T15:52:00Z</cp:lastPrinted>
  <dcterms:modified xsi:type="dcterms:W3CDTF">2023-01-04T01:37:55Z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