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<sst xmlns="http://schemas.openxmlformats.org/spreadsheetml/2006/main" count="257" uniqueCount="241">
  <si>
    <t>附件1</t>
  </si>
  <si>
    <t>2021年省级财政衔接推进乡村振兴补助资金安排情况表</t>
  </si>
  <si>
    <t>单位：万元</t>
  </si>
  <si>
    <t>单位编码</t>
  </si>
  <si>
    <t>单   位</t>
  </si>
  <si>
    <t>合计</t>
  </si>
  <si>
    <t>特色田园乡村·乡村振兴集成示范试点</t>
  </si>
  <si>
    <t>红色美丽村庄试点</t>
  </si>
  <si>
    <t>衔接资金</t>
  </si>
  <si>
    <t>备 注</t>
  </si>
  <si>
    <t xml:space="preserve">      合      计</t>
  </si>
  <si>
    <t>省级主管部门合计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</si>
  <si>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</si>
  <si>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</si>
  <si>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</si>
  <si>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</si>
  <si>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</si>
  <si>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</si>
  <si>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</si>
  <si>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</si>
  <si>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</si>
  <si>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</si>
  <si>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</si>
  <si>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</si>
  <si>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</si>
  <si>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</si>
  <si>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</si>
  <si>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</si>
  <si>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</si>
  <si>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</si>
  <si>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</si>
  <si>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</si>
  <si>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</si>
  <si>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</si>
  <si>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</si>
  <si>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</si>
  <si>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</si>
  <si>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</si>
  <si>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</si>
  <si>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</si>
  <si>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</si>
  <si>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</si>
  <si>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</si>
  <si>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</si>
  <si>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</si>
  <si>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</si>
  <si>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</si>
  <si>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</si>
  <si>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</si>
  <si>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</si>
  <si>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</si>
  <si>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</si>
  <si>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</si>
  <si>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</si>
  <si>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</si>
  <si>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</si>
  <si>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</si>
  <si>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</si>
  <si>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</si>
  <si>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</si>
  <si>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</si>
  <si>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</si>
  <si>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</si>
  <si>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</si>
  <si>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</si>
  <si>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</si>
  <si>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</si>
  <si>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</si>
  <si>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</si>
  <si>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</si>
  <si>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</si>
  <si>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</si>
  <si>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</si>
  <si>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</si>
  <si>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</si>
  <si>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</si>
  <si>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.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</si>
  <si>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</si>
  <si>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</si>
  <si>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</si>
  <si>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</si>
  <si>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</si>
  <si>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</si>
  <si>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</si>
  <si>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</si>
  <si>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</si>
  <si>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</si>
  <si>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</si>
  <si>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</si>
  <si>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</si>
  <si>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</si>
  <si>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</si>
  <si>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</si>
  <si>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</si>
  <si>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</si>
  <si>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</si>
  <si>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</si>
  <si>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</si>
  <si>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</si>
  <si>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</si>
  <si>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</si>
  <si>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</si>
  <si>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</si>
  <si>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</si>
  <si>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</si>
  <si>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</si>
  <si>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</si>
  <si>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</si>
  <si>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</si>
  <si>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</si>
  <si>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</si>
  <si>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</si>
  <si>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</si>
  <si>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</si>
  <si>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</si>
  <si>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</si>
  <si>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</si>
  <si>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</si>
  <si>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</si>
  <si>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</si>
  <si>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</si>
  <si>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</si>
  <si>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</si>
  <si>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</si>
  <si>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</si>
  <si>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</si>
  <si>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</si>
  <si>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</si>
  <si>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</si>
  <si>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</si>
  <si>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</si>
  <si>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</si>
  <si>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</si>
  <si>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</si>
  <si>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</si>
  <si>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</si>
  <si>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</si>
  <si>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</si>
  <si>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</si>
  <si>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</si>
  <si>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</si>
  <si>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</si>
  <si>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</si>
  <si>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</si>
  <si>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</si>
  <si>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</si>
  <si>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</si>
  <si>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</si>
  <si>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</si>
  <si>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</si>
  <si>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</si>
  <si>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</si>
  <si>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</si>
  <si>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</si>
  <si>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</si>
  <si>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</si>
  <si>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</si>
  <si>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</si>
  <si>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</si>
  <si>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</si>
  <si>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</si>
  <si>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</si>
  <si>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</si>
  <si>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</si>
  <si>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</si>
  <si>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</si>
  <si>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</si>
  <si>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</si>
  <si>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</si>
  <si>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</si>
  <si>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</si>
  <si>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</si>
  <si>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</si>
  <si>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</si>
  <si>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</si>
  <si>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</si>
  <si>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</si>
  <si>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</si>
  <si>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</si>
  <si>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</si>
  <si>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</si>
  <si>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200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</si>
  <si>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</si>
  <si>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</si>
  <si>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</si>
  <si>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</si>
  <si>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</si>
  <si>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</si>
  <si>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</si>
  <si>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</si>
  <si>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</si>
  <si>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</si>
  <si>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</si>
  <si>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</si>
  <si>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</si>
  <si>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</si>
  <si>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</si>
  <si>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</si>
  <si>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</si>
  <si>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</si>
  <si>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</si>
  <si>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</si>
  <si>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</si>
  <si>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</si>
  <si>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</si>
  <si>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</si>
  <si>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</si>
  <si>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</si>
  <si>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</si>
  <si>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</si>
  <si>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</si>
  <si>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</si>
  <si>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</si>
  <si>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</si>
  <si>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</si>
  <si>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</si>
  <si>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</si>
  <si>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</si>
  <si>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</si>
  <si>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</si>
  <si>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</si>
  <si>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</si>
  <si>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</si>
  <si>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</si>
  <si>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</si>
  <si>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</si>
  <si>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</si>
  <si>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</si>
  <si>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</si>
  <si>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</si>
  <si>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</si>
  <si>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</si>
  <si>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</si>
  <si>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</si>
  <si>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</si>
  <si>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</si>
  <si>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</si>
  <si>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1"/>
        <color theme="1"/>
        <rFont val="宋体"/>
        <charset val="134"/>
        <scheme val="minor"/>
      </rPr>
      <t>911</t>
    </r>
    <r>
      <rPr>
        <sz val="11"/>
        <color theme="1"/>
        <rFont val="宋体"/>
        <charset val="134"/>
        <scheme val="minor"/>
      </rPr>
      <t>105001</t>
    </r>
  </si>
  <si>
    <t xml:space="preserve">   贵安新区</t>
  </si>
  <si>
    <r>
      <rPr>
        <sz val="11"/>
        <color theme="1"/>
        <rFont val="宋体"/>
        <charset val="134"/>
        <scheme val="minor"/>
      </rPr>
      <t>91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</si>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</sst>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3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left" wrapText="1"/>
    </xf>
    <xf numFmtId="49" fontId="0" fillId="0" borderId="3" xfId="0" applyNumberFormat="1" applyFill="1" applyBorder="1" applyAlignment="1">
      <alignment horizontal="left"/>
    </xf>
    <xf numFmtId="3" fontId="4" fillId="0" borderId="4" xfId="0" applyNumberFormat="1" applyFont="1" applyFill="1" applyBorder="1" applyAlignment="1" applyProtection="1">
      <alignment horizontal="left" vertical="center"/>
    </xf>
    <xf numFmtId="176" fontId="5" fillId="0" borderId="4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topLeftCell="B1" workbookViewId="0">
      <pane xSplit="5" ySplit="5" topLeftCell="G63" activePane="bottomRight" state="frozen"/>
      <selection/>
      <selection pane="topRight"/>
      <selection pane="bottomLeft"/>
      <selection pane="bottomRight" activeCell="M69" sqref="M69"/>
    </sheetView>
  </sheetViews>
  <sheetFormatPr defaultColWidth="9" defaultRowHeight="13.5"/>
  <cols>
    <col min="1" max="1" width="9" style="1" hidden="1" customWidth="1"/>
    <col min="2" max="2" width="38.875" style="1" customWidth="1"/>
    <col min="3" max="3" width="17" style="1" customWidth="1"/>
    <col min="4" max="6" width="15.5" style="1" customWidth="1"/>
    <col min="7" max="7" width="9.375" style="2" customWidth="1"/>
    <col min="8" max="16384" width="9" style="1"/>
  </cols>
  <sheetData>
    <row r="1" ht="18.75" spans="1:8">
      <c r="A1" s="3"/>
      <c r="B1" s="4" t="s">
        <v>0</v>
      </c>
      <c r="C1" s="4"/>
      <c r="D1" s="3"/>
      <c r="E1" s="3"/>
      <c r="F1" s="3"/>
      <c r="G1" s="5"/>
      <c r="H1" s="3"/>
    </row>
    <row r="2" ht="25.5" spans="1:8">
      <c r="A2" s="3"/>
      <c r="B2" s="6" t="s">
        <v>1</v>
      </c>
      <c r="C2" s="6"/>
      <c r="D2" s="6"/>
      <c r="E2" s="6"/>
      <c r="F2" s="6"/>
      <c r="G2" s="6"/>
      <c r="H2" s="3"/>
    </row>
    <row r="3" ht="29" customHeight="1" spans="1:8">
      <c r="A3" s="3"/>
      <c r="B3" s="7"/>
      <c r="C3" s="7"/>
      <c r="D3" s="3"/>
      <c r="E3" s="3"/>
      <c r="F3" s="3"/>
      <c r="G3" s="8" t="s">
        <v>2</v>
      </c>
      <c r="H3" s="8"/>
    </row>
    <row r="4" ht="73" customHeight="1" spans="1:8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9"/>
    </row>
    <row r="5" ht="23.25" customHeight="1" spans="1:8">
      <c r="A5" s="11"/>
      <c r="B5" s="12" t="s">
        <v>10</v>
      </c>
      <c r="C5" s="13">
        <f>D5+E5+F5</f>
        <v>15000</v>
      </c>
      <c r="D5" s="14">
        <f>D7+D8+D6</f>
        <v>10300</v>
      </c>
      <c r="E5" s="14">
        <f>E7+E8+E6</f>
        <v>3600</v>
      </c>
      <c r="F5" s="14">
        <f>F7+F8+F6</f>
        <v>1100</v>
      </c>
      <c r="G5" s="15"/>
      <c r="H5" s="11"/>
    </row>
    <row r="6" ht="23.25" customHeight="1" spans="1:8">
      <c r="A6" s="11"/>
      <c r="B6" s="12" t="s">
        <v>11</v>
      </c>
      <c r="C6" s="13">
        <f t="shared" ref="C6:C37" si="0">D6+E6+F6</f>
        <v>0</v>
      </c>
      <c r="D6" s="14"/>
      <c r="E6" s="14"/>
      <c r="F6" s="14"/>
      <c r="G6" s="15"/>
      <c r="H6" s="11"/>
    </row>
    <row r="7" ht="23.25" customHeight="1" spans="1:8">
      <c r="A7" s="11"/>
      <c r="B7" s="12" t="s">
        <v>12</v>
      </c>
      <c r="C7" s="13">
        <f t="shared" si="0"/>
        <v>0</v>
      </c>
      <c r="D7" s="14">
        <f>D12+D29+D38+D57+D69+D86+D107+D120+D135+D147+D148</f>
        <v>0</v>
      </c>
      <c r="E7" s="14">
        <f>E12+E29+E38+E57+E69+E86+E107+E120+E135+E147+E148</f>
        <v>0</v>
      </c>
      <c r="F7" s="14">
        <f>F12+F29+F38+F57+F69+F86+F107+F120+F135+F147+F148</f>
        <v>0</v>
      </c>
      <c r="G7" s="15"/>
      <c r="H7" s="11"/>
    </row>
    <row r="8" ht="23.25" customHeight="1" spans="1:8">
      <c r="A8" s="11"/>
      <c r="B8" s="12" t="s">
        <v>13</v>
      </c>
      <c r="C8" s="13">
        <f t="shared" si="0"/>
        <v>15000</v>
      </c>
      <c r="D8" s="14">
        <f t="shared" ref="D8:D13" si="1">D9+D10</f>
        <v>10300</v>
      </c>
      <c r="E8" s="14">
        <f>E9+E10</f>
        <v>3600</v>
      </c>
      <c r="F8" s="14">
        <f t="shared" ref="F8:F13" si="2">F9+F10</f>
        <v>1100</v>
      </c>
      <c r="G8" s="15"/>
      <c r="H8" s="11"/>
    </row>
    <row r="9" ht="23.25" customHeight="1" spans="1:8">
      <c r="A9" s="11"/>
      <c r="B9" s="12" t="s">
        <v>14</v>
      </c>
      <c r="C9" s="13">
        <f t="shared" si="0"/>
        <v>3173</v>
      </c>
      <c r="D9" s="14">
        <f>D14+D31+D40+D59+D71+D88+D109+D122+D137</f>
        <v>2523</v>
      </c>
      <c r="E9" s="14">
        <f>E14+E31+E40+E59+E71+E88+E109+E122+E137</f>
        <v>650</v>
      </c>
      <c r="F9" s="14">
        <f>F14+F31+F40+F59+F71+F88+F109+F122+F137</f>
        <v>0</v>
      </c>
      <c r="G9" s="15"/>
      <c r="H9" s="11"/>
    </row>
    <row r="10" ht="23.25" customHeight="1" spans="1:8">
      <c r="A10" s="11"/>
      <c r="B10" s="12" t="s">
        <v>15</v>
      </c>
      <c r="C10" s="13">
        <f t="shared" si="0"/>
        <v>11827</v>
      </c>
      <c r="D10" s="14">
        <f>SUM(D15,D32,D41,D60,D72,D89,D110,D123,D138)</f>
        <v>7777</v>
      </c>
      <c r="E10" s="14">
        <f>SUM(E15,E32,E41,E60,E72,E89,E110,E123,E138)</f>
        <v>2950</v>
      </c>
      <c r="F10" s="14">
        <f>SUM(F15,F32,F41,F60,F72,F89,F110,F123,F138)</f>
        <v>1100</v>
      </c>
      <c r="G10" s="15"/>
      <c r="H10" s="11"/>
    </row>
    <row r="11" ht="23.25" customHeight="1" spans="1:8">
      <c r="A11" s="11"/>
      <c r="B11" s="12" t="s">
        <v>16</v>
      </c>
      <c r="C11" s="13">
        <f t="shared" si="0"/>
        <v>1224</v>
      </c>
      <c r="D11" s="14">
        <f t="shared" si="1"/>
        <v>624</v>
      </c>
      <c r="E11" s="14">
        <f>E12+E13</f>
        <v>600</v>
      </c>
      <c r="F11" s="14">
        <f t="shared" si="2"/>
        <v>0</v>
      </c>
      <c r="G11" s="15"/>
      <c r="H11" s="11"/>
    </row>
    <row r="12" ht="23.25" customHeight="1" spans="1:8">
      <c r="A12" s="16" t="s">
        <v>17</v>
      </c>
      <c r="B12" s="12" t="s">
        <v>18</v>
      </c>
      <c r="C12" s="13">
        <f t="shared" si="0"/>
        <v>0</v>
      </c>
      <c r="D12" s="17"/>
      <c r="E12" s="17"/>
      <c r="F12" s="17"/>
      <c r="G12" s="18"/>
      <c r="H12" s="11"/>
    </row>
    <row r="13" ht="23.25" customHeight="1" spans="1:8">
      <c r="A13" s="11"/>
      <c r="B13" s="12" t="s">
        <v>19</v>
      </c>
      <c r="C13" s="13">
        <f t="shared" si="0"/>
        <v>1224</v>
      </c>
      <c r="D13" s="14">
        <f t="shared" si="1"/>
        <v>624</v>
      </c>
      <c r="E13" s="14">
        <f>E14+E15</f>
        <v>600</v>
      </c>
      <c r="F13" s="14">
        <f t="shared" si="2"/>
        <v>0</v>
      </c>
      <c r="G13" s="15"/>
      <c r="H13" s="11"/>
    </row>
    <row r="14" ht="23.25" customHeight="1" spans="1:8">
      <c r="A14" s="11"/>
      <c r="B14" s="12" t="s">
        <v>20</v>
      </c>
      <c r="C14" s="13">
        <f t="shared" si="0"/>
        <v>0</v>
      </c>
      <c r="D14" s="14">
        <f>SUM(D16:D20)+D25+D26+D27</f>
        <v>0</v>
      </c>
      <c r="E14" s="14">
        <f>SUM(E16:E20)+E25+E26+E27</f>
        <v>0</v>
      </c>
      <c r="F14" s="14">
        <f>SUM(F16:F20)+F25+F26+F27</f>
        <v>0</v>
      </c>
      <c r="G14" s="15"/>
      <c r="H14" s="11"/>
    </row>
    <row r="15" ht="23.25" customHeight="1" spans="1:8">
      <c r="A15" s="11"/>
      <c r="B15" s="12" t="s">
        <v>21</v>
      </c>
      <c r="C15" s="13">
        <f t="shared" si="0"/>
        <v>1224</v>
      </c>
      <c r="D15" s="14">
        <f>SUM(D21:D24)</f>
        <v>624</v>
      </c>
      <c r="E15" s="14">
        <f>SUM(E21:E24)</f>
        <v>600</v>
      </c>
      <c r="F15" s="14">
        <f>SUM(F21:F24)</f>
        <v>0</v>
      </c>
      <c r="G15" s="15"/>
      <c r="H15" s="11"/>
    </row>
    <row r="16" ht="23.25" customHeight="1" spans="1:8">
      <c r="A16" s="16" t="s">
        <v>22</v>
      </c>
      <c r="B16" s="12" t="s">
        <v>23</v>
      </c>
      <c r="C16" s="13">
        <f t="shared" si="0"/>
        <v>0</v>
      </c>
      <c r="D16" s="17"/>
      <c r="E16" s="17"/>
      <c r="F16" s="17"/>
      <c r="G16" s="18"/>
      <c r="H16" s="11"/>
    </row>
    <row r="17" ht="23.25" customHeight="1" spans="1:8">
      <c r="A17" s="16" t="s">
        <v>24</v>
      </c>
      <c r="B17" s="12" t="s">
        <v>25</v>
      </c>
      <c r="C17" s="13">
        <f t="shared" si="0"/>
        <v>0</v>
      </c>
      <c r="D17" s="17"/>
      <c r="E17" s="17"/>
      <c r="F17" s="17"/>
      <c r="G17" s="18"/>
      <c r="H17" s="11"/>
    </row>
    <row r="18" ht="23.25" customHeight="1" spans="1:8">
      <c r="A18" s="16" t="s">
        <v>26</v>
      </c>
      <c r="B18" s="12" t="s">
        <v>27</v>
      </c>
      <c r="C18" s="13">
        <f t="shared" si="0"/>
        <v>0</v>
      </c>
      <c r="D18" s="17"/>
      <c r="E18" s="17"/>
      <c r="F18" s="17"/>
      <c r="G18" s="18"/>
      <c r="H18" s="11"/>
    </row>
    <row r="19" ht="23.25" customHeight="1" spans="1:8">
      <c r="A19" s="16" t="s">
        <v>28</v>
      </c>
      <c r="B19" s="12" t="s">
        <v>29</v>
      </c>
      <c r="C19" s="13">
        <f t="shared" si="0"/>
        <v>0</v>
      </c>
      <c r="D19" s="17"/>
      <c r="E19" s="17"/>
      <c r="F19" s="17"/>
      <c r="G19" s="18"/>
      <c r="H19" s="11"/>
    </row>
    <row r="20" ht="23.25" customHeight="1" spans="1:8">
      <c r="A20" s="16" t="s">
        <v>30</v>
      </c>
      <c r="B20" s="12" t="s">
        <v>31</v>
      </c>
      <c r="C20" s="13">
        <f t="shared" si="0"/>
        <v>0</v>
      </c>
      <c r="D20" s="17"/>
      <c r="E20" s="17"/>
      <c r="F20" s="17"/>
      <c r="G20" s="18"/>
      <c r="H20" s="11"/>
    </row>
    <row r="21" ht="23.25" customHeight="1" spans="1:8">
      <c r="A21" s="16" t="s">
        <v>32</v>
      </c>
      <c r="B21" s="12" t="s">
        <v>33</v>
      </c>
      <c r="C21" s="13">
        <f t="shared" si="0"/>
        <v>632</v>
      </c>
      <c r="D21" s="17">
        <v>332</v>
      </c>
      <c r="E21" s="17">
        <v>300</v>
      </c>
      <c r="F21" s="17"/>
      <c r="G21" s="18"/>
      <c r="H21" s="11"/>
    </row>
    <row r="22" ht="23.25" customHeight="1" spans="1:16">
      <c r="A22" s="16" t="s">
        <v>34</v>
      </c>
      <c r="B22" s="12" t="s">
        <v>35</v>
      </c>
      <c r="C22" s="13">
        <f t="shared" si="0"/>
        <v>0</v>
      </c>
      <c r="D22" s="17"/>
      <c r="E22" s="17"/>
      <c r="F22" s="17"/>
      <c r="G22" s="18"/>
      <c r="H22" s="11"/>
      <c r="P22" s="22"/>
    </row>
    <row r="23" ht="23.25" customHeight="1" spans="1:8">
      <c r="A23" s="16" t="s">
        <v>36</v>
      </c>
      <c r="B23" s="12" t="s">
        <v>37</v>
      </c>
      <c r="C23" s="13">
        <f t="shared" si="0"/>
        <v>292</v>
      </c>
      <c r="D23" s="17">
        <v>292</v>
      </c>
      <c r="E23" s="17"/>
      <c r="F23" s="17"/>
      <c r="G23" s="18"/>
      <c r="H23" s="11"/>
    </row>
    <row r="24" ht="23.25" customHeight="1" spans="1:8">
      <c r="A24" s="16" t="s">
        <v>38</v>
      </c>
      <c r="B24" s="12" t="s">
        <v>39</v>
      </c>
      <c r="C24" s="13">
        <f t="shared" si="0"/>
        <v>300</v>
      </c>
      <c r="D24" s="17"/>
      <c r="E24" s="17">
        <v>300</v>
      </c>
      <c r="F24" s="17"/>
      <c r="G24" s="18"/>
      <c r="H24" s="11"/>
    </row>
    <row r="25" ht="23.25" customHeight="1" spans="1:8">
      <c r="A25" s="16" t="s">
        <v>40</v>
      </c>
      <c r="B25" s="12" t="s">
        <v>41</v>
      </c>
      <c r="C25" s="13">
        <f t="shared" si="0"/>
        <v>0</v>
      </c>
      <c r="D25" s="17"/>
      <c r="E25" s="17"/>
      <c r="F25" s="17"/>
      <c r="G25" s="18"/>
      <c r="H25" s="11"/>
    </row>
    <row r="26" ht="23.25" customHeight="1" spans="1:8">
      <c r="A26" s="16" t="s">
        <v>42</v>
      </c>
      <c r="B26" s="12" t="s">
        <v>43</v>
      </c>
      <c r="C26" s="13">
        <f t="shared" si="0"/>
        <v>0</v>
      </c>
      <c r="D26" s="17"/>
      <c r="E26" s="17"/>
      <c r="F26" s="17"/>
      <c r="G26" s="18"/>
      <c r="H26" s="11"/>
    </row>
    <row r="27" ht="23.25" customHeight="1" spans="1:8">
      <c r="A27" s="19" t="s">
        <v>44</v>
      </c>
      <c r="B27" s="12" t="s">
        <v>45</v>
      </c>
      <c r="C27" s="13">
        <f t="shared" si="0"/>
        <v>0</v>
      </c>
      <c r="D27" s="17"/>
      <c r="E27" s="17"/>
      <c r="F27" s="17"/>
      <c r="G27" s="18"/>
      <c r="H27" s="11"/>
    </row>
    <row r="28" ht="23.25" customHeight="1" spans="1:8">
      <c r="A28" s="11"/>
      <c r="B28" s="12" t="s">
        <v>46</v>
      </c>
      <c r="C28" s="13">
        <f t="shared" si="0"/>
        <v>538</v>
      </c>
      <c r="D28" s="14">
        <f>D29+D30</f>
        <v>538</v>
      </c>
      <c r="E28" s="14">
        <f>E29+E30</f>
        <v>0</v>
      </c>
      <c r="F28" s="14">
        <f>F29+F30</f>
        <v>0</v>
      </c>
      <c r="G28" s="15"/>
      <c r="H28" s="11"/>
    </row>
    <row r="29" ht="50.25" customHeight="1" spans="1:8">
      <c r="A29" s="16" t="s">
        <v>47</v>
      </c>
      <c r="B29" s="12" t="s">
        <v>48</v>
      </c>
      <c r="C29" s="13">
        <f t="shared" si="0"/>
        <v>0</v>
      </c>
      <c r="D29" s="17"/>
      <c r="E29" s="17"/>
      <c r="F29" s="17"/>
      <c r="G29" s="20"/>
      <c r="H29" s="11"/>
    </row>
    <row r="30" ht="24" customHeight="1" spans="1:8">
      <c r="A30" s="11"/>
      <c r="B30" s="12" t="s">
        <v>49</v>
      </c>
      <c r="C30" s="13">
        <f t="shared" si="0"/>
        <v>538</v>
      </c>
      <c r="D30" s="14">
        <f>D31+D32</f>
        <v>538</v>
      </c>
      <c r="E30" s="14">
        <f>E31+E32</f>
        <v>0</v>
      </c>
      <c r="F30" s="14">
        <f>F31+F32</f>
        <v>0</v>
      </c>
      <c r="G30" s="15"/>
      <c r="H30" s="11"/>
    </row>
    <row r="31" ht="24" customHeight="1" spans="1:8">
      <c r="A31" s="11"/>
      <c r="B31" s="12" t="s">
        <v>20</v>
      </c>
      <c r="C31" s="13">
        <f t="shared" si="0"/>
        <v>0</v>
      </c>
      <c r="D31" s="14">
        <f>D36</f>
        <v>0</v>
      </c>
      <c r="E31" s="14">
        <f>E36</f>
        <v>0</v>
      </c>
      <c r="F31" s="14">
        <f>F36</f>
        <v>0</v>
      </c>
      <c r="G31" s="15"/>
      <c r="H31" s="11"/>
    </row>
    <row r="32" ht="24" customHeight="1" spans="1:8">
      <c r="A32" s="11"/>
      <c r="B32" s="12" t="s">
        <v>21</v>
      </c>
      <c r="C32" s="13">
        <f t="shared" si="0"/>
        <v>538</v>
      </c>
      <c r="D32" s="14">
        <f>SUM(D33:D35)</f>
        <v>538</v>
      </c>
      <c r="E32" s="14">
        <f>SUM(E33:E35)</f>
        <v>0</v>
      </c>
      <c r="F32" s="14">
        <f>SUM(F33:F35)</f>
        <v>0</v>
      </c>
      <c r="G32" s="15"/>
      <c r="H32" s="11"/>
    </row>
    <row r="33" ht="24" customHeight="1" spans="1:8">
      <c r="A33" s="16" t="s">
        <v>50</v>
      </c>
      <c r="B33" s="12" t="s">
        <v>51</v>
      </c>
      <c r="C33" s="13">
        <f t="shared" si="0"/>
        <v>0</v>
      </c>
      <c r="D33" s="17"/>
      <c r="E33" s="17"/>
      <c r="F33" s="17"/>
      <c r="G33" s="18"/>
      <c r="H33" s="11"/>
    </row>
    <row r="34" ht="24" customHeight="1" spans="1:8">
      <c r="A34" s="16" t="s">
        <v>52</v>
      </c>
      <c r="B34" s="12" t="s">
        <v>53</v>
      </c>
      <c r="C34" s="13">
        <f t="shared" si="0"/>
        <v>364</v>
      </c>
      <c r="D34" s="17">
        <v>364</v>
      </c>
      <c r="E34" s="17"/>
      <c r="F34" s="17"/>
      <c r="G34" s="18"/>
      <c r="H34" s="11"/>
    </row>
    <row r="35" ht="24" customHeight="1" spans="1:8">
      <c r="A35" s="16" t="s">
        <v>54</v>
      </c>
      <c r="B35" s="12" t="s">
        <v>55</v>
      </c>
      <c r="C35" s="13">
        <f t="shared" si="0"/>
        <v>174</v>
      </c>
      <c r="D35" s="17">
        <v>174</v>
      </c>
      <c r="E35" s="17"/>
      <c r="F35" s="17"/>
      <c r="G35" s="18"/>
      <c r="H35" s="11"/>
    </row>
    <row r="36" ht="24" customHeight="1" spans="1:8">
      <c r="A36" s="16" t="s">
        <v>56</v>
      </c>
      <c r="B36" s="12" t="s">
        <v>57</v>
      </c>
      <c r="C36" s="13">
        <f t="shared" si="0"/>
        <v>0</v>
      </c>
      <c r="D36" s="17"/>
      <c r="E36" s="17"/>
      <c r="F36" s="17"/>
      <c r="G36" s="18"/>
      <c r="H36" s="11"/>
    </row>
    <row r="37" ht="24" customHeight="1" spans="1:8">
      <c r="A37" s="11"/>
      <c r="B37" s="12" t="s">
        <v>58</v>
      </c>
      <c r="C37" s="13">
        <f t="shared" si="0"/>
        <v>2150</v>
      </c>
      <c r="D37" s="14">
        <f>D38+D39</f>
        <v>1200</v>
      </c>
      <c r="E37" s="14">
        <f>E38+E39</f>
        <v>950</v>
      </c>
      <c r="F37" s="14">
        <f>F38+F39</f>
        <v>0</v>
      </c>
      <c r="G37" s="15"/>
      <c r="H37" s="11"/>
    </row>
    <row r="38" ht="52.5" customHeight="1" spans="1:8">
      <c r="A38" s="16" t="s">
        <v>59</v>
      </c>
      <c r="B38" s="12" t="s">
        <v>60</v>
      </c>
      <c r="C38" s="13">
        <f t="shared" ref="C38:C69" si="3">D38+E38+F38</f>
        <v>0</v>
      </c>
      <c r="D38" s="17"/>
      <c r="E38" s="17"/>
      <c r="F38" s="17"/>
      <c r="G38" s="21"/>
      <c r="H38" s="11"/>
    </row>
    <row r="39" ht="24" customHeight="1" spans="1:8">
      <c r="A39" s="11"/>
      <c r="B39" s="12" t="s">
        <v>61</v>
      </c>
      <c r="C39" s="13">
        <f t="shared" si="3"/>
        <v>2150</v>
      </c>
      <c r="D39" s="14">
        <f>D40+D41</f>
        <v>1200</v>
      </c>
      <c r="E39" s="14">
        <f>E40+E41</f>
        <v>950</v>
      </c>
      <c r="F39" s="14">
        <f>F40+F41</f>
        <v>0</v>
      </c>
      <c r="G39" s="15"/>
      <c r="H39" s="11"/>
    </row>
    <row r="40" ht="23.25" customHeight="1" spans="1:8">
      <c r="A40" s="11"/>
      <c r="B40" s="12" t="s">
        <v>20</v>
      </c>
      <c r="C40" s="13">
        <f t="shared" si="3"/>
        <v>400</v>
      </c>
      <c r="D40" s="14">
        <f>D42+D43+D44</f>
        <v>0</v>
      </c>
      <c r="E40" s="14">
        <f>E42+E43+E44</f>
        <v>400</v>
      </c>
      <c r="F40" s="14">
        <f>F42+F43+F44</f>
        <v>0</v>
      </c>
      <c r="G40" s="15"/>
      <c r="H40" s="11"/>
    </row>
    <row r="41" ht="23.25" customHeight="1" spans="1:8">
      <c r="A41" s="11"/>
      <c r="B41" s="12" t="s">
        <v>21</v>
      </c>
      <c r="C41" s="13">
        <f t="shared" si="3"/>
        <v>1750</v>
      </c>
      <c r="D41" s="14">
        <f>SUM(D45:D55)</f>
        <v>1200</v>
      </c>
      <c r="E41" s="14">
        <f>SUM(E45:E55)</f>
        <v>550</v>
      </c>
      <c r="F41" s="14">
        <f>SUM(F45:F55)</f>
        <v>0</v>
      </c>
      <c r="G41" s="15"/>
      <c r="H41" s="11"/>
    </row>
    <row r="42" ht="23.25" customHeight="1" spans="1:8">
      <c r="A42" s="16" t="s">
        <v>62</v>
      </c>
      <c r="B42" s="12" t="s">
        <v>63</v>
      </c>
      <c r="C42" s="13">
        <f t="shared" si="3"/>
        <v>0</v>
      </c>
      <c r="D42" s="17"/>
      <c r="E42" s="17"/>
      <c r="F42" s="17"/>
      <c r="G42" s="18"/>
      <c r="H42" s="11"/>
    </row>
    <row r="43" ht="23.25" customHeight="1" spans="1:8">
      <c r="A43" s="16" t="s">
        <v>64</v>
      </c>
      <c r="B43" s="12" t="s">
        <v>65</v>
      </c>
      <c r="C43" s="13">
        <f t="shared" si="3"/>
        <v>200</v>
      </c>
      <c r="D43" s="17"/>
      <c r="E43" s="17">
        <v>200</v>
      </c>
      <c r="F43" s="17"/>
      <c r="G43" s="18"/>
      <c r="H43" s="11"/>
    </row>
    <row r="44" ht="23.25" customHeight="1" spans="1:8">
      <c r="A44" s="16" t="s">
        <v>66</v>
      </c>
      <c r="B44" s="12" t="s">
        <v>67</v>
      </c>
      <c r="C44" s="13">
        <f t="shared" si="3"/>
        <v>200</v>
      </c>
      <c r="D44" s="17"/>
      <c r="E44" s="17">
        <v>200</v>
      </c>
      <c r="F44" s="17"/>
      <c r="G44" s="18"/>
      <c r="H44" s="11"/>
    </row>
    <row r="45" ht="23.25" customHeight="1" spans="1:8">
      <c r="A45" s="16" t="s">
        <v>68</v>
      </c>
      <c r="B45" s="12" t="s">
        <v>69</v>
      </c>
      <c r="C45" s="13">
        <f t="shared" si="3"/>
        <v>0</v>
      </c>
      <c r="D45" s="17"/>
      <c r="E45" s="17"/>
      <c r="F45" s="17"/>
      <c r="G45" s="18"/>
      <c r="H45" s="11"/>
    </row>
    <row r="46" ht="23.25" customHeight="1" spans="1:8">
      <c r="A46" s="16" t="s">
        <v>70</v>
      </c>
      <c r="B46" s="12" t="s">
        <v>71</v>
      </c>
      <c r="C46" s="13">
        <f t="shared" si="3"/>
        <v>0</v>
      </c>
      <c r="D46" s="17"/>
      <c r="E46" s="17"/>
      <c r="F46" s="17"/>
      <c r="G46" s="18"/>
      <c r="H46" s="11"/>
    </row>
    <row r="47" ht="23.25" customHeight="1" spans="1:8">
      <c r="A47" s="16" t="s">
        <v>72</v>
      </c>
      <c r="B47" s="12" t="s">
        <v>73</v>
      </c>
      <c r="C47" s="13">
        <f t="shared" si="3"/>
        <v>388</v>
      </c>
      <c r="D47" s="17">
        <v>388</v>
      </c>
      <c r="E47" s="17"/>
      <c r="F47" s="17"/>
      <c r="G47" s="18"/>
      <c r="H47" s="11"/>
    </row>
    <row r="48" ht="23.25" customHeight="1" spans="1:11">
      <c r="A48" s="16" t="s">
        <v>74</v>
      </c>
      <c r="B48" s="12" t="s">
        <v>75</v>
      </c>
      <c r="C48" s="13">
        <f t="shared" si="3"/>
        <v>397</v>
      </c>
      <c r="D48" s="17">
        <v>397</v>
      </c>
      <c r="E48" s="17"/>
      <c r="F48" s="17"/>
      <c r="G48" s="18"/>
      <c r="H48" s="11"/>
      <c r="K48" s="1" t="s">
        <v>76</v>
      </c>
    </row>
    <row r="49" ht="23.25" customHeight="1" spans="1:8">
      <c r="A49" s="16" t="s">
        <v>77</v>
      </c>
      <c r="B49" s="12" t="s">
        <v>78</v>
      </c>
      <c r="C49" s="13">
        <f t="shared" si="3"/>
        <v>200</v>
      </c>
      <c r="D49" s="17"/>
      <c r="E49" s="17">
        <v>200</v>
      </c>
      <c r="F49" s="17"/>
      <c r="G49" s="18"/>
      <c r="H49" s="11"/>
    </row>
    <row r="50" ht="24" customHeight="1" spans="1:8">
      <c r="A50" s="16" t="s">
        <v>79</v>
      </c>
      <c r="B50" s="12" t="s">
        <v>80</v>
      </c>
      <c r="C50" s="13">
        <f t="shared" si="3"/>
        <v>0</v>
      </c>
      <c r="D50" s="17"/>
      <c r="E50" s="17"/>
      <c r="F50" s="17"/>
      <c r="G50" s="18"/>
      <c r="H50" s="11"/>
    </row>
    <row r="51" ht="24" customHeight="1" spans="1:8">
      <c r="A51" s="16" t="s">
        <v>81</v>
      </c>
      <c r="B51" s="12" t="s">
        <v>82</v>
      </c>
      <c r="C51" s="13">
        <f t="shared" si="3"/>
        <v>200</v>
      </c>
      <c r="D51" s="17"/>
      <c r="E51" s="17">
        <v>200</v>
      </c>
      <c r="F51" s="17"/>
      <c r="G51" s="18"/>
      <c r="H51" s="11"/>
    </row>
    <row r="52" ht="24" customHeight="1" spans="1:8">
      <c r="A52" s="16" t="s">
        <v>83</v>
      </c>
      <c r="B52" s="12" t="s">
        <v>84</v>
      </c>
      <c r="C52" s="13">
        <f t="shared" si="3"/>
        <v>150</v>
      </c>
      <c r="D52" s="17"/>
      <c r="E52" s="17">
        <v>150</v>
      </c>
      <c r="F52" s="17"/>
      <c r="G52" s="18"/>
      <c r="H52" s="11"/>
    </row>
    <row r="53" ht="24" customHeight="1" spans="1:8">
      <c r="A53" s="16" t="s">
        <v>85</v>
      </c>
      <c r="B53" s="12" t="s">
        <v>86</v>
      </c>
      <c r="C53" s="13">
        <f t="shared" si="3"/>
        <v>220</v>
      </c>
      <c r="D53" s="17">
        <v>220</v>
      </c>
      <c r="E53" s="17"/>
      <c r="F53" s="17"/>
      <c r="G53" s="18"/>
      <c r="H53" s="11"/>
    </row>
    <row r="54" ht="24" customHeight="1" spans="1:8">
      <c r="A54" s="16" t="s">
        <v>87</v>
      </c>
      <c r="B54" s="12" t="s">
        <v>88</v>
      </c>
      <c r="C54" s="13">
        <f t="shared" si="3"/>
        <v>0</v>
      </c>
      <c r="D54" s="17"/>
      <c r="E54" s="17"/>
      <c r="F54" s="17"/>
      <c r="G54" s="18"/>
      <c r="H54" s="11"/>
    </row>
    <row r="55" ht="24" customHeight="1" spans="1:8">
      <c r="A55" s="16" t="s">
        <v>89</v>
      </c>
      <c r="B55" s="12" t="s">
        <v>90</v>
      </c>
      <c r="C55" s="13">
        <f t="shared" si="3"/>
        <v>195</v>
      </c>
      <c r="D55" s="17">
        <v>195</v>
      </c>
      <c r="E55" s="17"/>
      <c r="F55" s="17"/>
      <c r="G55" s="18"/>
      <c r="H55" s="11"/>
    </row>
    <row r="56" ht="24" customHeight="1" spans="1:8">
      <c r="A56" s="11"/>
      <c r="B56" s="12" t="s">
        <v>91</v>
      </c>
      <c r="C56" s="13">
        <f t="shared" si="3"/>
        <v>873</v>
      </c>
      <c r="D56" s="14">
        <f>D57+D58</f>
        <v>773</v>
      </c>
      <c r="E56" s="14">
        <f>E57+E58</f>
        <v>100</v>
      </c>
      <c r="F56" s="14">
        <f>F57+F58</f>
        <v>0</v>
      </c>
      <c r="G56" s="15"/>
      <c r="H56" s="11"/>
    </row>
    <row r="57" ht="49.5" customHeight="1" spans="1:8">
      <c r="A57" s="16" t="s">
        <v>92</v>
      </c>
      <c r="B57" s="12" t="s">
        <v>93</v>
      </c>
      <c r="C57" s="13">
        <f t="shared" si="3"/>
        <v>0</v>
      </c>
      <c r="D57" s="17"/>
      <c r="E57" s="17"/>
      <c r="F57" s="17"/>
      <c r="G57" s="21"/>
      <c r="H57" s="11"/>
    </row>
    <row r="58" ht="24" customHeight="1" spans="1:8">
      <c r="A58" s="11"/>
      <c r="B58" s="12" t="s">
        <v>94</v>
      </c>
      <c r="C58" s="13">
        <f t="shared" si="3"/>
        <v>873</v>
      </c>
      <c r="D58" s="14">
        <f>D59+D60</f>
        <v>773</v>
      </c>
      <c r="E58" s="14">
        <f>E59+E60</f>
        <v>100</v>
      </c>
      <c r="F58" s="14">
        <f>F59+F60</f>
        <v>0</v>
      </c>
      <c r="G58" s="15"/>
      <c r="H58" s="11"/>
    </row>
    <row r="59" ht="24" customHeight="1" spans="1:8">
      <c r="A59" s="11"/>
      <c r="B59" s="12" t="s">
        <v>20</v>
      </c>
      <c r="C59" s="13">
        <f t="shared" si="3"/>
        <v>190</v>
      </c>
      <c r="D59" s="14">
        <f>SUM(D61:D62,D67)</f>
        <v>190</v>
      </c>
      <c r="E59" s="14">
        <f>SUM(E61:E62,E67)</f>
        <v>0</v>
      </c>
      <c r="F59" s="14">
        <f>SUM(F61:F62,F67)</f>
        <v>0</v>
      </c>
      <c r="G59" s="15"/>
      <c r="H59" s="11"/>
    </row>
    <row r="60" ht="24" customHeight="1" spans="1:8">
      <c r="A60" s="11"/>
      <c r="B60" s="12" t="s">
        <v>21</v>
      </c>
      <c r="C60" s="13">
        <f t="shared" si="3"/>
        <v>683</v>
      </c>
      <c r="D60" s="14">
        <f>SUM(D63:D66)</f>
        <v>583</v>
      </c>
      <c r="E60" s="14">
        <f>SUM(E63:E66)</f>
        <v>100</v>
      </c>
      <c r="F60" s="14">
        <f>SUM(F63:F66)</f>
        <v>0</v>
      </c>
      <c r="G60" s="15"/>
      <c r="H60" s="11"/>
    </row>
    <row r="61" ht="24" customHeight="1" spans="1:8">
      <c r="A61" s="16" t="s">
        <v>95</v>
      </c>
      <c r="B61" s="12" t="s">
        <v>96</v>
      </c>
      <c r="C61" s="13">
        <f t="shared" si="3"/>
        <v>0</v>
      </c>
      <c r="D61" s="17"/>
      <c r="E61" s="17"/>
      <c r="F61" s="17"/>
      <c r="G61" s="18"/>
      <c r="H61" s="11"/>
    </row>
    <row r="62" ht="24" customHeight="1" spans="1:8">
      <c r="A62" s="16" t="s">
        <v>97</v>
      </c>
      <c r="B62" s="12" t="s">
        <v>98</v>
      </c>
      <c r="C62" s="13">
        <f t="shared" si="3"/>
        <v>190</v>
      </c>
      <c r="D62" s="17">
        <v>190</v>
      </c>
      <c r="E62" s="17"/>
      <c r="F62" s="17"/>
      <c r="G62" s="18"/>
      <c r="H62" s="11"/>
    </row>
    <row r="63" ht="24" customHeight="1" spans="1:8">
      <c r="A63" s="16" t="s">
        <v>99</v>
      </c>
      <c r="B63" s="12" t="s">
        <v>100</v>
      </c>
      <c r="C63" s="13">
        <f t="shared" si="3"/>
        <v>377</v>
      </c>
      <c r="D63" s="17">
        <v>377</v>
      </c>
      <c r="E63" s="17"/>
      <c r="F63" s="17"/>
      <c r="G63" s="18"/>
      <c r="H63" s="11"/>
    </row>
    <row r="64" ht="24" customHeight="1" spans="1:8">
      <c r="A64" s="16" t="s">
        <v>101</v>
      </c>
      <c r="B64" s="12" t="s">
        <v>102</v>
      </c>
      <c r="C64" s="13">
        <f t="shared" si="3"/>
        <v>100</v>
      </c>
      <c r="D64" s="17"/>
      <c r="E64" s="17">
        <v>100</v>
      </c>
      <c r="F64" s="17"/>
      <c r="G64" s="18"/>
      <c r="H64" s="11"/>
    </row>
    <row r="65" ht="24" customHeight="1" spans="1:8">
      <c r="A65" s="16" t="s">
        <v>103</v>
      </c>
      <c r="B65" s="12" t="s">
        <v>104</v>
      </c>
      <c r="C65" s="13">
        <f t="shared" si="3"/>
        <v>0</v>
      </c>
      <c r="D65" s="17"/>
      <c r="E65" s="17"/>
      <c r="F65" s="17"/>
      <c r="G65" s="18"/>
      <c r="H65" s="11"/>
    </row>
    <row r="66" ht="24" customHeight="1" spans="1:8">
      <c r="A66" s="16" t="s">
        <v>105</v>
      </c>
      <c r="B66" s="12" t="s">
        <v>106</v>
      </c>
      <c r="C66" s="13">
        <f t="shared" si="3"/>
        <v>206</v>
      </c>
      <c r="D66" s="17">
        <v>206</v>
      </c>
      <c r="E66" s="17"/>
      <c r="F66" s="17"/>
      <c r="G66" s="18"/>
      <c r="H66" s="11"/>
    </row>
    <row r="67" ht="24" customHeight="1" spans="1:8">
      <c r="A67" s="19" t="s">
        <v>107</v>
      </c>
      <c r="B67" s="12" t="s">
        <v>108</v>
      </c>
      <c r="C67" s="13">
        <f t="shared" si="3"/>
        <v>0</v>
      </c>
      <c r="D67" s="17"/>
      <c r="E67" s="17"/>
      <c r="F67" s="17"/>
      <c r="G67" s="18"/>
      <c r="H67" s="11"/>
    </row>
    <row r="68" ht="24" customHeight="1" spans="1:8">
      <c r="A68" s="11"/>
      <c r="B68" s="12" t="s">
        <v>109</v>
      </c>
      <c r="C68" s="13">
        <f t="shared" si="3"/>
        <v>1542</v>
      </c>
      <c r="D68" s="14">
        <f>D69+D70</f>
        <v>992</v>
      </c>
      <c r="E68" s="14">
        <f>E69+E70</f>
        <v>550</v>
      </c>
      <c r="F68" s="14">
        <f>F69+F70</f>
        <v>0</v>
      </c>
      <c r="G68" s="15"/>
      <c r="H68" s="11"/>
    </row>
    <row r="69" ht="39.75" customHeight="1" spans="1:8">
      <c r="A69" s="16" t="s">
        <v>110</v>
      </c>
      <c r="B69" s="12" t="s">
        <v>111</v>
      </c>
      <c r="C69" s="13">
        <f t="shared" si="3"/>
        <v>0</v>
      </c>
      <c r="D69" s="17"/>
      <c r="E69" s="17"/>
      <c r="F69" s="17"/>
      <c r="G69" s="21"/>
      <c r="H69" s="11"/>
    </row>
    <row r="70" ht="24" customHeight="1" spans="1:8">
      <c r="A70" s="11"/>
      <c r="B70" s="12" t="s">
        <v>112</v>
      </c>
      <c r="C70" s="13">
        <f t="shared" ref="C70:C101" si="4">D70+E70+F70</f>
        <v>1542</v>
      </c>
      <c r="D70" s="14">
        <f>D71+D72</f>
        <v>992</v>
      </c>
      <c r="E70" s="14">
        <f>E71+E72</f>
        <v>550</v>
      </c>
      <c r="F70" s="14">
        <f>F71+F72</f>
        <v>0</v>
      </c>
      <c r="G70" s="15"/>
      <c r="H70" s="11"/>
    </row>
    <row r="71" ht="24" customHeight="1" spans="1:8">
      <c r="A71" s="11"/>
      <c r="B71" s="12" t="s">
        <v>20</v>
      </c>
      <c r="C71" s="13">
        <f t="shared" si="4"/>
        <v>0</v>
      </c>
      <c r="D71" s="14">
        <f>SUM(D73)</f>
        <v>0</v>
      </c>
      <c r="E71" s="14">
        <f>SUM(E73)</f>
        <v>0</v>
      </c>
      <c r="F71" s="14">
        <f>SUM(F73)</f>
        <v>0</v>
      </c>
      <c r="G71" s="15"/>
      <c r="H71" s="11"/>
    </row>
    <row r="72" ht="24" customHeight="1" spans="1:8">
      <c r="A72" s="11"/>
      <c r="B72" s="12" t="s">
        <v>21</v>
      </c>
      <c r="C72" s="13">
        <f t="shared" si="4"/>
        <v>1542</v>
      </c>
      <c r="D72" s="14">
        <f>SUM(D74:D84)</f>
        <v>992</v>
      </c>
      <c r="E72" s="14">
        <f>SUM(E74:E84)</f>
        <v>550</v>
      </c>
      <c r="F72" s="14">
        <f>SUM(F74:F84)</f>
        <v>0</v>
      </c>
      <c r="G72" s="15"/>
      <c r="H72" s="11"/>
    </row>
    <row r="73" ht="24" customHeight="1" spans="1:8">
      <c r="A73" s="16" t="s">
        <v>113</v>
      </c>
      <c r="B73" s="12" t="s">
        <v>114</v>
      </c>
      <c r="C73" s="13">
        <f t="shared" si="4"/>
        <v>0</v>
      </c>
      <c r="D73" s="17"/>
      <c r="E73" s="17"/>
      <c r="F73" s="17"/>
      <c r="G73" s="18"/>
      <c r="H73" s="11"/>
    </row>
    <row r="74" ht="24" customHeight="1" spans="1:8">
      <c r="A74" s="16" t="s">
        <v>115</v>
      </c>
      <c r="B74" s="12" t="s">
        <v>116</v>
      </c>
      <c r="C74" s="13">
        <f t="shared" si="4"/>
        <v>0</v>
      </c>
      <c r="D74" s="17"/>
      <c r="E74" s="17"/>
      <c r="F74" s="17"/>
      <c r="G74" s="18"/>
      <c r="H74" s="11"/>
    </row>
    <row r="75" ht="23.25" customHeight="1" spans="1:8">
      <c r="A75" s="16" t="s">
        <v>117</v>
      </c>
      <c r="B75" s="12" t="s">
        <v>118</v>
      </c>
      <c r="C75" s="13">
        <f t="shared" si="4"/>
        <v>211</v>
      </c>
      <c r="D75" s="17">
        <v>211</v>
      </c>
      <c r="E75" s="17"/>
      <c r="F75" s="17"/>
      <c r="G75" s="18"/>
      <c r="H75" s="11"/>
    </row>
    <row r="76" ht="23.25" customHeight="1" spans="1:8">
      <c r="A76" s="16" t="s">
        <v>119</v>
      </c>
      <c r="B76" s="12" t="s">
        <v>120</v>
      </c>
      <c r="C76" s="13">
        <f t="shared" si="4"/>
        <v>200</v>
      </c>
      <c r="D76" s="17"/>
      <c r="E76" s="17">
        <v>200</v>
      </c>
      <c r="F76" s="17"/>
      <c r="G76" s="18"/>
      <c r="H76" s="11"/>
    </row>
    <row r="77" ht="23.25" customHeight="1" spans="1:8">
      <c r="A77" s="16" t="s">
        <v>121</v>
      </c>
      <c r="B77" s="12" t="s">
        <v>122</v>
      </c>
      <c r="C77" s="13">
        <f t="shared" si="4"/>
        <v>227</v>
      </c>
      <c r="D77" s="17">
        <v>227</v>
      </c>
      <c r="E77" s="17"/>
      <c r="F77" s="17"/>
      <c r="G77" s="18"/>
      <c r="H77" s="11"/>
    </row>
    <row r="78" ht="23.25" customHeight="1" spans="1:8">
      <c r="A78" s="16" t="s">
        <v>123</v>
      </c>
      <c r="B78" s="12" t="s">
        <v>124</v>
      </c>
      <c r="C78" s="13">
        <f t="shared" si="4"/>
        <v>0</v>
      </c>
      <c r="D78" s="17"/>
      <c r="E78" s="17"/>
      <c r="F78" s="17"/>
      <c r="G78" s="18"/>
      <c r="H78" s="11"/>
    </row>
    <row r="79" ht="23.25" customHeight="1" spans="1:8">
      <c r="A79" s="16" t="s">
        <v>125</v>
      </c>
      <c r="B79" s="12" t="s">
        <v>126</v>
      </c>
      <c r="C79" s="13">
        <f t="shared" si="4"/>
        <v>200</v>
      </c>
      <c r="D79" s="17"/>
      <c r="E79" s="17">
        <v>200</v>
      </c>
      <c r="F79" s="17"/>
      <c r="G79" s="18"/>
      <c r="H79" s="11"/>
    </row>
    <row r="80" ht="23.25" customHeight="1" spans="1:8">
      <c r="A80" s="16" t="s">
        <v>127</v>
      </c>
      <c r="B80" s="12" t="s">
        <v>128</v>
      </c>
      <c r="C80" s="13">
        <f t="shared" si="4"/>
        <v>165</v>
      </c>
      <c r="D80" s="17">
        <v>165</v>
      </c>
      <c r="E80" s="17"/>
      <c r="F80" s="17"/>
      <c r="G80" s="18"/>
      <c r="H80" s="11"/>
    </row>
    <row r="81" ht="23.25" customHeight="1" spans="1:8">
      <c r="A81" s="16" t="s">
        <v>129</v>
      </c>
      <c r="B81" s="12" t="s">
        <v>130</v>
      </c>
      <c r="C81" s="13">
        <f t="shared" si="4"/>
        <v>141</v>
      </c>
      <c r="D81" s="17">
        <v>141</v>
      </c>
      <c r="E81" s="17"/>
      <c r="F81" s="17"/>
      <c r="G81" s="18"/>
      <c r="H81" s="11"/>
    </row>
    <row r="82" ht="23.25" customHeight="1" spans="1:8">
      <c r="A82" s="16" t="s">
        <v>131</v>
      </c>
      <c r="B82" s="12" t="s">
        <v>132</v>
      </c>
      <c r="C82" s="13">
        <f t="shared" si="4"/>
        <v>0</v>
      </c>
      <c r="D82" s="17"/>
      <c r="E82" s="17"/>
      <c r="F82" s="17"/>
      <c r="G82" s="18"/>
      <c r="H82" s="11"/>
    </row>
    <row r="83" ht="23.25" customHeight="1" spans="1:8">
      <c r="A83" s="16" t="s">
        <v>133</v>
      </c>
      <c r="B83" s="12" t="s">
        <v>134</v>
      </c>
      <c r="C83" s="13">
        <f t="shared" si="4"/>
        <v>248</v>
      </c>
      <c r="D83" s="17">
        <v>248</v>
      </c>
      <c r="E83" s="17"/>
      <c r="F83" s="17"/>
      <c r="G83" s="18"/>
      <c r="H83" s="11"/>
    </row>
    <row r="84" ht="23.25" customHeight="1" spans="1:8">
      <c r="A84" s="16" t="s">
        <v>135</v>
      </c>
      <c r="B84" s="12" t="s">
        <v>136</v>
      </c>
      <c r="C84" s="13">
        <f t="shared" si="4"/>
        <v>150</v>
      </c>
      <c r="D84" s="17"/>
      <c r="E84" s="17">
        <v>150</v>
      </c>
      <c r="F84" s="17"/>
      <c r="G84" s="18"/>
      <c r="H84" s="11"/>
    </row>
    <row r="85" ht="23.25" customHeight="1" spans="1:8">
      <c r="A85" s="11"/>
      <c r="B85" s="12" t="s">
        <v>137</v>
      </c>
      <c r="C85" s="13">
        <f t="shared" si="4"/>
        <v>3574</v>
      </c>
      <c r="D85" s="14">
        <f>D86+D87</f>
        <v>2324</v>
      </c>
      <c r="E85" s="14">
        <f>E86+E87</f>
        <v>200</v>
      </c>
      <c r="F85" s="14">
        <f>F86+F87</f>
        <v>1050</v>
      </c>
      <c r="G85" s="15"/>
      <c r="H85" s="11"/>
    </row>
    <row r="86" ht="23.25" customHeight="1" spans="1:8">
      <c r="A86" s="16" t="s">
        <v>138</v>
      </c>
      <c r="B86" s="12" t="s">
        <v>139</v>
      </c>
      <c r="C86" s="13">
        <f t="shared" si="4"/>
        <v>0</v>
      </c>
      <c r="D86" s="17"/>
      <c r="E86" s="17"/>
      <c r="F86" s="17"/>
      <c r="G86" s="18"/>
      <c r="H86" s="11"/>
    </row>
    <row r="87" ht="23.25" customHeight="1" spans="1:8">
      <c r="A87" s="11"/>
      <c r="B87" s="12" t="s">
        <v>140</v>
      </c>
      <c r="C87" s="13">
        <f t="shared" si="4"/>
        <v>3574</v>
      </c>
      <c r="D87" s="14">
        <f>D88+D89</f>
        <v>2324</v>
      </c>
      <c r="E87" s="14">
        <f>E88+E89</f>
        <v>200</v>
      </c>
      <c r="F87" s="14">
        <f>F88+F89</f>
        <v>1050</v>
      </c>
      <c r="G87" s="15"/>
      <c r="H87" s="11"/>
    </row>
    <row r="88" ht="23.25" customHeight="1" spans="1:8">
      <c r="A88" s="11"/>
      <c r="B88" s="12" t="s">
        <v>20</v>
      </c>
      <c r="C88" s="13">
        <f t="shared" si="4"/>
        <v>1654</v>
      </c>
      <c r="D88" s="14">
        <f>SUM(D90,D92,D95:D100,D102,D104)</f>
        <v>1454</v>
      </c>
      <c r="E88" s="14">
        <f>SUM(E90,E92,E95:E100,E102,E104)</f>
        <v>200</v>
      </c>
      <c r="F88" s="14">
        <f>SUM(F90,F92,F95:F100,F102,F104)</f>
        <v>0</v>
      </c>
      <c r="G88" s="15"/>
      <c r="H88" s="11"/>
    </row>
    <row r="89" ht="23.25" customHeight="1" spans="1:8">
      <c r="A89" s="11"/>
      <c r="B89" s="12" t="s">
        <v>21</v>
      </c>
      <c r="C89" s="13">
        <f t="shared" si="4"/>
        <v>1920</v>
      </c>
      <c r="D89" s="14">
        <f>SUM(D91,D93:D94,D101,D103,D105)</f>
        <v>870</v>
      </c>
      <c r="E89" s="14">
        <f>SUM(E91,E93:E94,E101,E103,E105)</f>
        <v>0</v>
      </c>
      <c r="F89" s="14">
        <f>SUM(F91,F93:F94,F101,F103,F105)</f>
        <v>1050</v>
      </c>
      <c r="G89" s="15"/>
      <c r="H89" s="11"/>
    </row>
    <row r="90" ht="23.25" customHeight="1" spans="1:8">
      <c r="A90" s="16" t="s">
        <v>141</v>
      </c>
      <c r="B90" s="12" t="s">
        <v>142</v>
      </c>
      <c r="C90" s="13">
        <f t="shared" si="4"/>
        <v>0</v>
      </c>
      <c r="D90" s="17"/>
      <c r="E90" s="17"/>
      <c r="F90" s="17"/>
      <c r="G90" s="18"/>
      <c r="H90" s="11"/>
    </row>
    <row r="91" ht="23.25" customHeight="1" spans="1:8">
      <c r="A91" s="16" t="s">
        <v>143</v>
      </c>
      <c r="B91" s="12" t="s">
        <v>144</v>
      </c>
      <c r="C91" s="13">
        <f t="shared" si="4"/>
        <v>0</v>
      </c>
      <c r="D91" s="17"/>
      <c r="E91" s="17"/>
      <c r="F91" s="17"/>
      <c r="G91" s="18"/>
      <c r="H91" s="11"/>
    </row>
    <row r="92" ht="23.25" customHeight="1" spans="1:8">
      <c r="A92" s="16" t="s">
        <v>145</v>
      </c>
      <c r="B92" s="12" t="s">
        <v>146</v>
      </c>
      <c r="C92" s="13">
        <f t="shared" si="4"/>
        <v>432</v>
      </c>
      <c r="D92" s="17">
        <v>432</v>
      </c>
      <c r="E92" s="17"/>
      <c r="F92" s="17"/>
      <c r="G92" s="18"/>
      <c r="H92" s="11"/>
    </row>
    <row r="93" ht="23.25" customHeight="1" spans="1:8">
      <c r="A93" s="16" t="s">
        <v>147</v>
      </c>
      <c r="B93" s="12" t="s">
        <v>148</v>
      </c>
      <c r="C93" s="13">
        <f t="shared" si="4"/>
        <v>0</v>
      </c>
      <c r="D93" s="17"/>
      <c r="E93" s="17"/>
      <c r="F93" s="17"/>
      <c r="G93" s="18"/>
      <c r="H93" s="11"/>
    </row>
    <row r="94" ht="23.25" customHeight="1" spans="1:8">
      <c r="A94" s="16" t="s">
        <v>149</v>
      </c>
      <c r="B94" s="12" t="s">
        <v>150</v>
      </c>
      <c r="C94" s="13">
        <f t="shared" si="4"/>
        <v>0</v>
      </c>
      <c r="D94" s="17"/>
      <c r="E94" s="17"/>
      <c r="F94" s="17"/>
      <c r="G94" s="18"/>
      <c r="H94" s="11"/>
    </row>
    <row r="95" ht="24" customHeight="1" spans="1:8">
      <c r="A95" s="16" t="s">
        <v>151</v>
      </c>
      <c r="B95" s="12" t="s">
        <v>152</v>
      </c>
      <c r="C95" s="13">
        <f t="shared" si="4"/>
        <v>200</v>
      </c>
      <c r="D95" s="17"/>
      <c r="E95" s="17">
        <v>200</v>
      </c>
      <c r="F95" s="17"/>
      <c r="G95" s="18"/>
      <c r="H95" s="11"/>
    </row>
    <row r="96" ht="24" customHeight="1" spans="1:8">
      <c r="A96" s="16" t="s">
        <v>153</v>
      </c>
      <c r="B96" s="12" t="s">
        <v>154</v>
      </c>
      <c r="C96" s="13">
        <f t="shared" si="4"/>
        <v>0</v>
      </c>
      <c r="D96" s="17"/>
      <c r="E96" s="17"/>
      <c r="F96" s="17"/>
      <c r="G96" s="18"/>
      <c r="H96" s="11"/>
    </row>
    <row r="97" ht="24" customHeight="1" spans="1:8">
      <c r="A97" s="16" t="s">
        <v>155</v>
      </c>
      <c r="B97" s="12" t="s">
        <v>156</v>
      </c>
      <c r="C97" s="13">
        <f t="shared" si="4"/>
        <v>0</v>
      </c>
      <c r="D97" s="17"/>
      <c r="E97" s="17"/>
      <c r="F97" s="17"/>
      <c r="G97" s="18"/>
      <c r="H97" s="11"/>
    </row>
    <row r="98" ht="24" customHeight="1" spans="1:8">
      <c r="A98" s="16" t="s">
        <v>157</v>
      </c>
      <c r="B98" s="12" t="s">
        <v>158</v>
      </c>
      <c r="C98" s="13">
        <f t="shared" si="4"/>
        <v>361</v>
      </c>
      <c r="D98" s="17">
        <v>361</v>
      </c>
      <c r="E98" s="17"/>
      <c r="F98" s="17"/>
      <c r="G98" s="18"/>
      <c r="H98" s="11"/>
    </row>
    <row r="99" ht="24" customHeight="1" spans="1:8">
      <c r="A99" s="16" t="s">
        <v>159</v>
      </c>
      <c r="B99" s="12" t="s">
        <v>160</v>
      </c>
      <c r="C99" s="13">
        <f t="shared" si="4"/>
        <v>0</v>
      </c>
      <c r="D99" s="17"/>
      <c r="E99" s="17"/>
      <c r="F99" s="17"/>
      <c r="G99" s="18"/>
      <c r="H99" s="11"/>
    </row>
    <row r="100" ht="24" customHeight="1" spans="1:8">
      <c r="A100" s="16" t="s">
        <v>161</v>
      </c>
      <c r="B100" s="12" t="s">
        <v>162</v>
      </c>
      <c r="C100" s="13">
        <f t="shared" si="4"/>
        <v>199</v>
      </c>
      <c r="D100" s="17">
        <v>199</v>
      </c>
      <c r="E100" s="17"/>
      <c r="F100" s="17"/>
      <c r="G100" s="18"/>
      <c r="H100" s="11"/>
    </row>
    <row r="101" ht="24" customHeight="1" spans="1:8">
      <c r="A101" s="16" t="s">
        <v>163</v>
      </c>
      <c r="B101" s="12" t="s">
        <v>164</v>
      </c>
      <c r="C101" s="13">
        <f t="shared" si="4"/>
        <v>470</v>
      </c>
      <c r="D101" s="17">
        <v>470</v>
      </c>
      <c r="E101" s="17"/>
      <c r="F101" s="17"/>
      <c r="G101" s="18"/>
      <c r="H101" s="11"/>
    </row>
    <row r="102" ht="24" customHeight="1" spans="1:8">
      <c r="A102" s="16" t="s">
        <v>165</v>
      </c>
      <c r="B102" s="12" t="s">
        <v>166</v>
      </c>
      <c r="C102" s="13">
        <f t="shared" ref="C102:C146" si="5">D102+E102+F102</f>
        <v>262</v>
      </c>
      <c r="D102" s="17">
        <v>262</v>
      </c>
      <c r="E102" s="17"/>
      <c r="F102" s="17"/>
      <c r="G102" s="18"/>
      <c r="H102" s="11"/>
    </row>
    <row r="103" ht="24" customHeight="1" spans="1:8">
      <c r="A103" s="16" t="s">
        <v>167</v>
      </c>
      <c r="B103" s="12" t="s">
        <v>168</v>
      </c>
      <c r="C103" s="13">
        <f t="shared" si="5"/>
        <v>234</v>
      </c>
      <c r="D103" s="17">
        <v>184</v>
      </c>
      <c r="E103" s="17"/>
      <c r="F103" s="17">
        <v>50</v>
      </c>
      <c r="G103" s="18"/>
      <c r="H103" s="11"/>
    </row>
    <row r="104" ht="24" customHeight="1" spans="1:8">
      <c r="A104" s="16" t="s">
        <v>169</v>
      </c>
      <c r="B104" s="12" t="s">
        <v>170</v>
      </c>
      <c r="C104" s="13">
        <f t="shared" si="5"/>
        <v>200</v>
      </c>
      <c r="D104" s="17">
        <v>200</v>
      </c>
      <c r="E104" s="17"/>
      <c r="F104" s="17"/>
      <c r="G104" s="18"/>
      <c r="H104" s="11"/>
    </row>
    <row r="105" ht="24" customHeight="1" spans="1:8">
      <c r="A105" s="16" t="s">
        <v>171</v>
      </c>
      <c r="B105" s="12" t="s">
        <v>172</v>
      </c>
      <c r="C105" s="13">
        <f t="shared" si="5"/>
        <v>1216</v>
      </c>
      <c r="D105" s="17">
        <v>216</v>
      </c>
      <c r="E105" s="17"/>
      <c r="F105" s="17">
        <v>1000</v>
      </c>
      <c r="G105" s="18"/>
      <c r="H105" s="11"/>
    </row>
    <row r="106" ht="24" customHeight="1" spans="1:8">
      <c r="A106" s="11"/>
      <c r="B106" s="12" t="s">
        <v>173</v>
      </c>
      <c r="C106" s="13">
        <f t="shared" si="5"/>
        <v>1477</v>
      </c>
      <c r="D106" s="14">
        <f>D107+D108</f>
        <v>1177</v>
      </c>
      <c r="E106" s="14">
        <f>E107+E108</f>
        <v>250</v>
      </c>
      <c r="F106" s="14">
        <f>F107+F108</f>
        <v>50</v>
      </c>
      <c r="G106" s="15"/>
      <c r="H106" s="11"/>
    </row>
    <row r="107" ht="46.5" customHeight="1" spans="1:8">
      <c r="A107" s="16" t="s">
        <v>174</v>
      </c>
      <c r="B107" s="12" t="s">
        <v>175</v>
      </c>
      <c r="C107" s="13">
        <f t="shared" si="5"/>
        <v>0</v>
      </c>
      <c r="D107" s="17"/>
      <c r="E107" s="17"/>
      <c r="F107" s="17"/>
      <c r="G107" s="21"/>
      <c r="H107" s="11"/>
    </row>
    <row r="108" ht="21.75" customHeight="1" spans="1:8">
      <c r="A108" s="11"/>
      <c r="B108" s="12" t="s">
        <v>176</v>
      </c>
      <c r="C108" s="13">
        <f t="shared" si="5"/>
        <v>1477</v>
      </c>
      <c r="D108" s="14">
        <f>D109+D110</f>
        <v>1177</v>
      </c>
      <c r="E108" s="14">
        <f>E109+E110</f>
        <v>250</v>
      </c>
      <c r="F108" s="14">
        <f>F109+F110</f>
        <v>50</v>
      </c>
      <c r="G108" s="15"/>
      <c r="H108" s="11"/>
    </row>
    <row r="109" ht="21.75" customHeight="1" spans="1:8">
      <c r="A109" s="11"/>
      <c r="B109" s="12" t="s">
        <v>20</v>
      </c>
      <c r="C109" s="13">
        <f t="shared" si="5"/>
        <v>0</v>
      </c>
      <c r="D109" s="14">
        <f>D111</f>
        <v>0</v>
      </c>
      <c r="E109" s="14">
        <f>E111</f>
        <v>0</v>
      </c>
      <c r="F109" s="14">
        <f>F111</f>
        <v>0</v>
      </c>
      <c r="G109" s="15"/>
      <c r="H109" s="11"/>
    </row>
    <row r="110" ht="21.75" customHeight="1" spans="1:8">
      <c r="A110" s="11"/>
      <c r="B110" s="12" t="s">
        <v>21</v>
      </c>
      <c r="C110" s="13">
        <f t="shared" si="5"/>
        <v>1477</v>
      </c>
      <c r="D110" s="14">
        <f>SUM(D112:D118)</f>
        <v>1177</v>
      </c>
      <c r="E110" s="14">
        <f>SUM(E112:E118)</f>
        <v>250</v>
      </c>
      <c r="F110" s="14">
        <f>SUM(F112:F118)</f>
        <v>50</v>
      </c>
      <c r="G110" s="15"/>
      <c r="H110" s="11"/>
    </row>
    <row r="111" ht="21.75" customHeight="1" spans="1:8">
      <c r="A111" s="16" t="s">
        <v>177</v>
      </c>
      <c r="B111" s="12" t="s">
        <v>178</v>
      </c>
      <c r="C111" s="13">
        <f t="shared" si="5"/>
        <v>0</v>
      </c>
      <c r="D111" s="17"/>
      <c r="E111" s="17"/>
      <c r="F111" s="17"/>
      <c r="G111" s="18"/>
      <c r="H111" s="11"/>
    </row>
    <row r="112" ht="21.75" customHeight="1" spans="1:8">
      <c r="A112" s="16" t="s">
        <v>179</v>
      </c>
      <c r="B112" s="12" t="s">
        <v>180</v>
      </c>
      <c r="C112" s="13">
        <f t="shared" si="5"/>
        <v>0</v>
      </c>
      <c r="D112" s="17"/>
      <c r="E112" s="17"/>
      <c r="F112" s="17"/>
      <c r="G112" s="18"/>
      <c r="H112" s="11"/>
    </row>
    <row r="113" ht="21.75" customHeight="1" spans="1:8">
      <c r="A113" s="16" t="s">
        <v>181</v>
      </c>
      <c r="B113" s="12" t="s">
        <v>182</v>
      </c>
      <c r="C113" s="13">
        <f t="shared" si="5"/>
        <v>524</v>
      </c>
      <c r="D113" s="17">
        <v>274</v>
      </c>
      <c r="E113" s="17">
        <v>200</v>
      </c>
      <c r="F113" s="17">
        <v>50</v>
      </c>
      <c r="G113" s="18"/>
      <c r="H113" s="11"/>
    </row>
    <row r="114" ht="21.75" customHeight="1" spans="1:8">
      <c r="A114" s="16" t="s">
        <v>183</v>
      </c>
      <c r="B114" s="12" t="s">
        <v>184</v>
      </c>
      <c r="C114" s="13">
        <f t="shared" si="5"/>
        <v>207</v>
      </c>
      <c r="D114" s="17">
        <v>207</v>
      </c>
      <c r="E114" s="17"/>
      <c r="F114" s="17"/>
      <c r="G114" s="18"/>
      <c r="H114" s="11"/>
    </row>
    <row r="115" ht="21.75" customHeight="1" spans="1:8">
      <c r="A115" s="16" t="s">
        <v>185</v>
      </c>
      <c r="B115" s="12" t="s">
        <v>186</v>
      </c>
      <c r="C115" s="13">
        <f t="shared" si="5"/>
        <v>0</v>
      </c>
      <c r="D115" s="17"/>
      <c r="E115" s="17"/>
      <c r="F115" s="17"/>
      <c r="G115" s="18"/>
      <c r="H115" s="11"/>
    </row>
    <row r="116" ht="21.75" customHeight="1" spans="1:8">
      <c r="A116" s="16" t="s">
        <v>187</v>
      </c>
      <c r="B116" s="12" t="s">
        <v>188</v>
      </c>
      <c r="C116" s="13">
        <f t="shared" si="5"/>
        <v>470</v>
      </c>
      <c r="D116" s="17">
        <v>470</v>
      </c>
      <c r="E116" s="17"/>
      <c r="F116" s="17"/>
      <c r="G116" s="18"/>
      <c r="H116" s="11"/>
    </row>
    <row r="117" ht="21.75" customHeight="1" spans="1:8">
      <c r="A117" s="16" t="s">
        <v>189</v>
      </c>
      <c r="B117" s="12" t="s">
        <v>190</v>
      </c>
      <c r="C117" s="13">
        <f t="shared" si="5"/>
        <v>102</v>
      </c>
      <c r="D117" s="17">
        <v>102</v>
      </c>
      <c r="E117" s="17"/>
      <c r="F117" s="17"/>
      <c r="G117" s="18"/>
      <c r="H117" s="11"/>
    </row>
    <row r="118" ht="21.75" customHeight="1" spans="1:8">
      <c r="A118" s="16" t="s">
        <v>191</v>
      </c>
      <c r="B118" s="12" t="s">
        <v>192</v>
      </c>
      <c r="C118" s="13">
        <f t="shared" si="5"/>
        <v>174</v>
      </c>
      <c r="D118" s="17">
        <v>124</v>
      </c>
      <c r="E118" s="17">
        <v>50</v>
      </c>
      <c r="F118" s="17"/>
      <c r="G118" s="18"/>
      <c r="H118" s="11"/>
    </row>
    <row r="119" ht="24" customHeight="1" spans="1:8">
      <c r="A119" s="11"/>
      <c r="B119" s="12" t="s">
        <v>193</v>
      </c>
      <c r="C119" s="13">
        <f t="shared" si="5"/>
        <v>2298</v>
      </c>
      <c r="D119" s="14">
        <f>D120+D121</f>
        <v>1398</v>
      </c>
      <c r="E119" s="14">
        <f>E120+E121</f>
        <v>900</v>
      </c>
      <c r="F119" s="14">
        <f>F120+F121</f>
        <v>0</v>
      </c>
      <c r="G119" s="15"/>
      <c r="H119" s="11"/>
    </row>
    <row r="120" ht="46.5" customHeight="1" spans="1:8">
      <c r="A120" s="16" t="s">
        <v>194</v>
      </c>
      <c r="B120" s="12" t="s">
        <v>195</v>
      </c>
      <c r="C120" s="13">
        <f t="shared" si="5"/>
        <v>0</v>
      </c>
      <c r="D120" s="17"/>
      <c r="E120" s="17"/>
      <c r="F120" s="17"/>
      <c r="G120" s="20"/>
      <c r="H120" s="11"/>
    </row>
    <row r="121" ht="23.25" customHeight="1" spans="1:8">
      <c r="A121" s="11"/>
      <c r="B121" s="12" t="s">
        <v>196</v>
      </c>
      <c r="C121" s="13">
        <f t="shared" si="5"/>
        <v>2298</v>
      </c>
      <c r="D121" s="14">
        <f>D122+D123</f>
        <v>1398</v>
      </c>
      <c r="E121" s="14">
        <f>E122+E123</f>
        <v>900</v>
      </c>
      <c r="F121" s="14">
        <f>F122+F123</f>
        <v>0</v>
      </c>
      <c r="G121" s="15"/>
      <c r="H121" s="11"/>
    </row>
    <row r="122" ht="23.25" customHeight="1" spans="1:8">
      <c r="A122" s="11"/>
      <c r="B122" s="12" t="s">
        <v>20</v>
      </c>
      <c r="C122" s="13">
        <f t="shared" si="5"/>
        <v>0</v>
      </c>
      <c r="D122" s="14">
        <f>D124+D127</f>
        <v>0</v>
      </c>
      <c r="E122" s="14">
        <f>E124+E127</f>
        <v>0</v>
      </c>
      <c r="F122" s="14">
        <f>F124+F127</f>
        <v>0</v>
      </c>
      <c r="G122" s="15"/>
      <c r="H122" s="11"/>
    </row>
    <row r="123" ht="23.25" customHeight="1" spans="1:8">
      <c r="A123" s="11"/>
      <c r="B123" s="12" t="s">
        <v>21</v>
      </c>
      <c r="C123" s="13">
        <f t="shared" si="5"/>
        <v>2298</v>
      </c>
      <c r="D123" s="14">
        <f>SUM(D125:D126,D128:D133)</f>
        <v>1398</v>
      </c>
      <c r="E123" s="14">
        <f>SUM(E125:E126,E128:E133)</f>
        <v>900</v>
      </c>
      <c r="F123" s="14">
        <f>SUM(F125:F126,F128:F133)</f>
        <v>0</v>
      </c>
      <c r="G123" s="15"/>
      <c r="H123" s="11"/>
    </row>
    <row r="124" ht="23.25" customHeight="1" spans="1:8">
      <c r="A124" s="16" t="s">
        <v>197</v>
      </c>
      <c r="B124" s="12" t="s">
        <v>198</v>
      </c>
      <c r="C124" s="13">
        <f t="shared" si="5"/>
        <v>0</v>
      </c>
      <c r="D124" s="17"/>
      <c r="E124" s="17"/>
      <c r="F124" s="17"/>
      <c r="G124" s="18"/>
      <c r="H124" s="11"/>
    </row>
    <row r="125" ht="23.25" customHeight="1" spans="1:8">
      <c r="A125" s="16" t="s">
        <v>199</v>
      </c>
      <c r="B125" s="12" t="s">
        <v>200</v>
      </c>
      <c r="C125" s="13">
        <f t="shared" si="5"/>
        <v>0</v>
      </c>
      <c r="D125" s="17"/>
      <c r="E125" s="17"/>
      <c r="F125" s="17"/>
      <c r="G125" s="18"/>
      <c r="H125" s="11"/>
    </row>
    <row r="126" ht="23.25" customHeight="1" spans="1:8">
      <c r="A126" s="16" t="s">
        <v>201</v>
      </c>
      <c r="B126" s="12" t="s">
        <v>202</v>
      </c>
      <c r="C126" s="13">
        <f t="shared" si="5"/>
        <v>242</v>
      </c>
      <c r="D126" s="17">
        <v>242</v>
      </c>
      <c r="E126" s="17"/>
      <c r="F126" s="17"/>
      <c r="G126" s="18"/>
      <c r="H126" s="11"/>
    </row>
    <row r="127" ht="23.25" customHeight="1" spans="1:8">
      <c r="A127" s="16" t="s">
        <v>203</v>
      </c>
      <c r="B127" s="12" t="s">
        <v>204</v>
      </c>
      <c r="C127" s="13">
        <f t="shared" si="5"/>
        <v>0</v>
      </c>
      <c r="D127" s="17"/>
      <c r="E127" s="17"/>
      <c r="F127" s="17"/>
      <c r="G127" s="18"/>
      <c r="H127" s="11"/>
    </row>
    <row r="128" ht="23.25" customHeight="1" spans="1:8">
      <c r="A128" s="16" t="s">
        <v>205</v>
      </c>
      <c r="B128" s="12" t="s">
        <v>206</v>
      </c>
      <c r="C128" s="13">
        <f t="shared" si="5"/>
        <v>498</v>
      </c>
      <c r="D128" s="17">
        <v>498</v>
      </c>
      <c r="E128" s="17"/>
      <c r="F128" s="17"/>
      <c r="G128" s="18"/>
      <c r="H128" s="11"/>
    </row>
    <row r="129" ht="23.25" customHeight="1" spans="1:8">
      <c r="A129" s="16" t="s">
        <v>207</v>
      </c>
      <c r="B129" s="12" t="s">
        <v>208</v>
      </c>
      <c r="C129" s="13">
        <f t="shared" si="5"/>
        <v>448</v>
      </c>
      <c r="D129" s="17">
        <v>248</v>
      </c>
      <c r="E129" s="17">
        <v>200</v>
      </c>
      <c r="F129" s="17"/>
      <c r="G129" s="18"/>
      <c r="H129" s="11"/>
    </row>
    <row r="130" ht="23.25" customHeight="1" spans="1:8">
      <c r="A130" s="16" t="s">
        <v>209</v>
      </c>
      <c r="B130" s="12" t="s">
        <v>210</v>
      </c>
      <c r="C130" s="13">
        <f t="shared" si="5"/>
        <v>300</v>
      </c>
      <c r="D130" s="17"/>
      <c r="E130" s="17">
        <v>300</v>
      </c>
      <c r="F130" s="17"/>
      <c r="G130" s="18"/>
      <c r="H130" s="11"/>
    </row>
    <row r="131" ht="23.25" customHeight="1" spans="1:8">
      <c r="A131" s="16" t="s">
        <v>211</v>
      </c>
      <c r="B131" s="12" t="s">
        <v>212</v>
      </c>
      <c r="C131" s="13">
        <f t="shared" si="5"/>
        <v>0</v>
      </c>
      <c r="D131" s="17"/>
      <c r="E131" s="17"/>
      <c r="F131" s="17"/>
      <c r="G131" s="18"/>
      <c r="H131" s="11"/>
    </row>
    <row r="132" ht="23.25" customHeight="1" spans="1:8">
      <c r="A132" s="16" t="s">
        <v>213</v>
      </c>
      <c r="B132" s="12" t="s">
        <v>214</v>
      </c>
      <c r="C132" s="13">
        <f t="shared" si="5"/>
        <v>179</v>
      </c>
      <c r="D132" s="17">
        <v>179</v>
      </c>
      <c r="E132" s="17"/>
      <c r="F132" s="17"/>
      <c r="G132" s="18"/>
      <c r="H132" s="11"/>
    </row>
    <row r="133" ht="23.25" customHeight="1" spans="1:8">
      <c r="A133" s="16" t="s">
        <v>215</v>
      </c>
      <c r="B133" s="12" t="s">
        <v>216</v>
      </c>
      <c r="C133" s="13">
        <f t="shared" si="5"/>
        <v>631</v>
      </c>
      <c r="D133" s="17">
        <v>231</v>
      </c>
      <c r="E133" s="17">
        <v>400</v>
      </c>
      <c r="F133" s="17"/>
      <c r="G133" s="18"/>
      <c r="H133" s="11"/>
    </row>
    <row r="134" ht="24" customHeight="1" spans="1:8">
      <c r="A134" s="11"/>
      <c r="B134" s="12" t="s">
        <v>217</v>
      </c>
      <c r="C134" s="13">
        <f t="shared" si="5"/>
        <v>1324</v>
      </c>
      <c r="D134" s="14">
        <f>D135+D136</f>
        <v>1274</v>
      </c>
      <c r="E134" s="14">
        <f>E135+E136</f>
        <v>50</v>
      </c>
      <c r="F134" s="14">
        <f>F135+F136</f>
        <v>0</v>
      </c>
      <c r="G134" s="15"/>
      <c r="H134" s="11"/>
    </row>
    <row r="135" ht="39" customHeight="1" spans="1:8">
      <c r="A135" s="16" t="s">
        <v>218</v>
      </c>
      <c r="B135" s="12" t="s">
        <v>219</v>
      </c>
      <c r="C135" s="13">
        <f t="shared" si="5"/>
        <v>0</v>
      </c>
      <c r="D135" s="17"/>
      <c r="E135" s="17"/>
      <c r="F135" s="17"/>
      <c r="G135" s="23"/>
      <c r="H135" s="11"/>
    </row>
    <row r="136" ht="24" customHeight="1" spans="1:8">
      <c r="A136" s="11"/>
      <c r="B136" s="12" t="s">
        <v>220</v>
      </c>
      <c r="C136" s="13">
        <f t="shared" si="5"/>
        <v>1324</v>
      </c>
      <c r="D136" s="14">
        <f>D137+D138</f>
        <v>1274</v>
      </c>
      <c r="E136" s="14">
        <f>E137+E138</f>
        <v>50</v>
      </c>
      <c r="F136" s="14">
        <f>F137+F138</f>
        <v>0</v>
      </c>
      <c r="G136" s="15"/>
      <c r="H136" s="11"/>
    </row>
    <row r="137" ht="24" customHeight="1" spans="1:8">
      <c r="A137" s="11"/>
      <c r="B137" s="12" t="s">
        <v>20</v>
      </c>
      <c r="C137" s="13">
        <f t="shared" si="5"/>
        <v>929</v>
      </c>
      <c r="D137" s="14">
        <f>SUM(D139:D141,D144:D146)</f>
        <v>879</v>
      </c>
      <c r="E137" s="14">
        <f>SUM(E139:E141,E144:E146)</f>
        <v>50</v>
      </c>
      <c r="F137" s="14">
        <f>SUM(F139:F141,F144:F146)</f>
        <v>0</v>
      </c>
      <c r="G137" s="15"/>
      <c r="H137" s="11"/>
    </row>
    <row r="138" ht="24" customHeight="1" spans="1:8">
      <c r="A138" s="11"/>
      <c r="B138" s="12" t="s">
        <v>21</v>
      </c>
      <c r="C138" s="13">
        <f t="shared" si="5"/>
        <v>395</v>
      </c>
      <c r="D138" s="14">
        <f>SUM(D142:D143)</f>
        <v>395</v>
      </c>
      <c r="E138" s="14">
        <f>SUM(E142:E143)</f>
        <v>0</v>
      </c>
      <c r="F138" s="14">
        <f>SUM(F142:F143)</f>
        <v>0</v>
      </c>
      <c r="G138" s="15"/>
      <c r="H138" s="11"/>
    </row>
    <row r="139" ht="23.25" customHeight="1" spans="1:8">
      <c r="A139" s="16" t="s">
        <v>221</v>
      </c>
      <c r="B139" s="12" t="s">
        <v>222</v>
      </c>
      <c r="C139" s="13">
        <f t="shared" si="5"/>
        <v>50</v>
      </c>
      <c r="D139" s="17"/>
      <c r="E139" s="17">
        <v>50</v>
      </c>
      <c r="F139" s="17"/>
      <c r="G139" s="18"/>
      <c r="H139" s="11"/>
    </row>
    <row r="140" ht="23.25" customHeight="1" spans="1:8">
      <c r="A140" s="16" t="s">
        <v>223</v>
      </c>
      <c r="B140" s="12" t="s">
        <v>224</v>
      </c>
      <c r="C140" s="13">
        <f t="shared" si="5"/>
        <v>179</v>
      </c>
      <c r="D140" s="17">
        <v>179</v>
      </c>
      <c r="E140" s="17"/>
      <c r="F140" s="17"/>
      <c r="G140" s="18"/>
      <c r="H140" s="11"/>
    </row>
    <row r="141" ht="23.25" customHeight="1" spans="1:8">
      <c r="A141" s="16" t="s">
        <v>225</v>
      </c>
      <c r="B141" s="12" t="s">
        <v>226</v>
      </c>
      <c r="C141" s="13">
        <f t="shared" si="5"/>
        <v>201</v>
      </c>
      <c r="D141" s="17">
        <v>201</v>
      </c>
      <c r="E141" s="17"/>
      <c r="F141" s="17"/>
      <c r="G141" s="18"/>
      <c r="H141" s="11"/>
    </row>
    <row r="142" ht="23.25" customHeight="1" spans="1:8">
      <c r="A142" s="16" t="s">
        <v>227</v>
      </c>
      <c r="B142" s="12" t="s">
        <v>228</v>
      </c>
      <c r="C142" s="13">
        <f t="shared" si="5"/>
        <v>218</v>
      </c>
      <c r="D142" s="17">
        <v>218</v>
      </c>
      <c r="E142" s="17"/>
      <c r="F142" s="17"/>
      <c r="G142" s="18"/>
      <c r="H142" s="11"/>
    </row>
    <row r="143" ht="23.25" customHeight="1" spans="1:8">
      <c r="A143" s="16" t="s">
        <v>229</v>
      </c>
      <c r="B143" s="12" t="s">
        <v>230</v>
      </c>
      <c r="C143" s="13">
        <f t="shared" si="5"/>
        <v>177</v>
      </c>
      <c r="D143" s="17">
        <v>177</v>
      </c>
      <c r="E143" s="17"/>
      <c r="F143" s="17"/>
      <c r="G143" s="18"/>
      <c r="H143" s="11"/>
    </row>
    <row r="144" ht="23.25" customHeight="1" spans="1:8">
      <c r="A144" s="16" t="s">
        <v>231</v>
      </c>
      <c r="B144" s="12" t="s">
        <v>232</v>
      </c>
      <c r="C144" s="13">
        <f t="shared" si="5"/>
        <v>164</v>
      </c>
      <c r="D144" s="17">
        <v>164</v>
      </c>
      <c r="E144" s="17"/>
      <c r="F144" s="17"/>
      <c r="G144" s="18"/>
      <c r="H144" s="11"/>
    </row>
    <row r="145" ht="23.25" customHeight="1" spans="1:8">
      <c r="A145" s="16" t="s">
        <v>233</v>
      </c>
      <c r="B145" s="12" t="s">
        <v>234</v>
      </c>
      <c r="C145" s="13">
        <f t="shared" si="5"/>
        <v>124</v>
      </c>
      <c r="D145" s="17">
        <v>124</v>
      </c>
      <c r="E145" s="17"/>
      <c r="F145" s="17"/>
      <c r="G145" s="18"/>
      <c r="H145" s="11"/>
    </row>
    <row r="146" ht="23.25" customHeight="1" spans="1:8">
      <c r="A146" s="24" t="s">
        <v>235</v>
      </c>
      <c r="B146" s="25" t="s">
        <v>236</v>
      </c>
      <c r="C146" s="13">
        <f t="shared" si="5"/>
        <v>211</v>
      </c>
      <c r="D146" s="17">
        <v>211</v>
      </c>
      <c r="E146" s="17"/>
      <c r="F146" s="17"/>
      <c r="G146" s="26"/>
      <c r="H146" s="11"/>
    </row>
    <row r="147" ht="23.25" customHeight="1" spans="1:8">
      <c r="A147" s="27" t="s">
        <v>237</v>
      </c>
      <c r="B147" s="12" t="s">
        <v>238</v>
      </c>
      <c r="C147" s="12"/>
      <c r="D147" s="14"/>
      <c r="E147" s="14"/>
      <c r="F147" s="14"/>
      <c r="G147" s="15"/>
      <c r="H147" s="11"/>
    </row>
    <row r="148" ht="23.25" hidden="1" customHeight="1" spans="1:8">
      <c r="A148" s="27" t="s">
        <v>239</v>
      </c>
      <c r="B148" s="12" t="s">
        <v>240</v>
      </c>
      <c r="C148" s="12"/>
      <c r="D148" s="14"/>
      <c r="E148" s="14"/>
      <c r="F148" s="14"/>
      <c r="G148" s="15"/>
      <c r="H148" s="11"/>
    </row>
  </sheetData>
  <mergeCells count="1">
    <mergeCell ref="B2:G2"/>
  </mergeCells>
  <printOptions horizontalCentered="1"/>
  <pageMargins left="0.708333333333333" right="0.708333333333333" top="0.747916666666667" bottom="0.747916666666667" header="0.314583333333333" footer="0.314583333333333"/>
  <pageSetup paperSize="9" scale="75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高子媛</cp:lastModifiedBy>
  <dcterms:created xsi:type="dcterms:W3CDTF">2019-03-27T07:44:00Z</dcterms:created>
  <cp:lastPrinted>2019-03-27T07:52:00Z</cp:lastPrinted>
  <dcterms:modified xsi:type="dcterms:W3CDTF">2021-09-16T04:15:19Z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