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tabRatio="842"/>
  </bookViews>
  <sheets>
    <sheet name="表1部门收支预算总表" sheetId="1" r:id="rId1"/>
    <sheet name="表2部门收入总表" sheetId="2" r:id="rId2"/>
    <sheet name="表3部门支出总表" sheetId="3" r:id="rId3"/>
    <sheet name="表4财政拨款收支总表" sheetId="4" r:id="rId4"/>
    <sheet name="表5一般公共预算支出表" sheetId="5" r:id="rId5"/>
    <sheet name="表6一般公共预算基本支出表" sheetId="6" r:id="rId6"/>
    <sheet name="表7一般公共预算“三公”经费财政拨款支出" sheetId="7" r:id="rId7"/>
    <sheet name="表8政府性基金预算支出表" sheetId="8" r:id="rId8"/>
  </sheets>
  <calcPr calcId="144525"/>
</workbook>
</file>

<file path=xl/sharedStrings.xml><?xml version="1.0" encoding="utf-8"?>
<sst xmlns="http://schemas.openxmlformats.org/spreadsheetml/2006/main" count="152">
  <si>
    <t>附件2(表1)</t>
  </si>
  <si>
    <t>贵州省（部门名称）2017年部门收支预算总表</t>
  </si>
  <si>
    <t>（本表收入按收入性质填列，支出按政府收支功能分类科目填列至“类”级科目）</t>
  </si>
  <si>
    <t>单位：万元</t>
  </si>
  <si>
    <t>2017年收入</t>
  </si>
  <si>
    <t>2017年支出</t>
  </si>
  <si>
    <t>备注</t>
  </si>
  <si>
    <t>项目</t>
  </si>
  <si>
    <t>预算数</t>
  </si>
  <si>
    <t>一、原一般公共预算拨款收入</t>
  </si>
  <si>
    <t>一、一般公共服务支出</t>
  </si>
  <si>
    <t>二、原预算外转一般公共预算管理资金收入</t>
  </si>
  <si>
    <t>二、外交支出</t>
  </si>
  <si>
    <t>三、政府性基金预算拨款收入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</si>
  <si>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</si>
  <si>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</si>
  <si>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</si>
  <si>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</si>
  <si>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</si>
  <si>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</si>
  <si>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……</t>
  </si>
  <si>
    <t>本年收入合计</t>
  </si>
  <si>
    <t>本年支出合计</t>
  </si>
  <si>
    <t>上年结转</t>
  </si>
  <si>
    <t>结转下年</t>
  </si>
  <si>
    <t>收  入  总  计</t>
  </si>
  <si>
    <t>支  出  总  计</t>
  </si>
  <si>
    <t>附件2(表2)</t>
  </si>
  <si>
    <t>贵州省（部门名称）2017年部门收入总表</t>
  </si>
  <si>
    <r>
      <rPr>
        <sz val="10"/>
        <color indexed="8"/>
        <rFont val="宋体"/>
        <charset val="134"/>
      </rPr>
      <t>单位：万元</t>
    </r>
  </si>
  <si>
    <t>科目</t>
  </si>
  <si>
    <r>
      <rPr>
        <b/>
        <sz val="10"/>
        <color indexed="8"/>
        <rFont val="宋体"/>
        <charset val="134"/>
      </rPr>
      <t>合计</t>
    </r>
  </si>
  <si>
    <r>
      <rPr>
        <b/>
        <sz val="10"/>
        <color indexed="8"/>
        <rFont val="宋体"/>
        <charset val="134"/>
      </rPr>
      <t>上年结转</t>
    </r>
  </si>
  <si>
    <t>原一般公共预算拨款收入</t>
  </si>
  <si>
    <t>原预算外转一般公共预算管理资金收入</t>
  </si>
  <si>
    <r>
      <rPr>
        <b/>
        <sz val="10"/>
        <color indexed="8"/>
        <rFont val="宋体"/>
        <charset val="134"/>
      </rPr>
      <t>政府性基金预算拨款收入</t>
    </r>
  </si>
  <si>
    <t>财政专户管理资金</t>
  </si>
  <si>
    <t>事业收入</t>
  </si>
  <si>
    <t>事业经营收入</t>
  </si>
  <si>
    <r>
      <rPr>
        <b/>
        <sz val="10"/>
        <color indexed="8"/>
        <rFont val="宋体"/>
        <charset val="134"/>
      </rPr>
      <t>其他收入</t>
    </r>
  </si>
  <si>
    <r>
      <rPr>
        <b/>
        <sz val="10"/>
        <color indexed="8"/>
        <rFont val="宋体"/>
        <charset val="134"/>
      </rPr>
      <t>备注</t>
    </r>
  </si>
  <si>
    <r>
      <rPr>
        <b/>
        <sz val="10"/>
        <color indexed="8"/>
        <rFont val="宋体"/>
        <charset val="134"/>
      </rPr>
      <t>科目编码</t>
    </r>
  </si>
  <si>
    <r>
      <rPr>
        <b/>
        <sz val="10"/>
        <color indexed="8"/>
        <rFont val="宋体"/>
        <charset val="134"/>
      </rPr>
      <t>科目名称</t>
    </r>
  </si>
  <si>
    <t>文化体育与传媒支出</t>
  </si>
  <si>
    <t>文化</t>
  </si>
  <si>
    <t>行政运行</t>
  </si>
  <si>
    <t>文化交流与合作</t>
  </si>
  <si>
    <t>附件2(表3)</t>
  </si>
  <si>
    <t>贵州省（部门名称）2017年部门支出总表</t>
  </si>
  <si>
    <r>
      <rPr>
        <b/>
        <sz val="10"/>
        <color indexed="8"/>
        <rFont val="宋体"/>
        <charset val="134"/>
      </rPr>
      <t>科目</t>
    </r>
  </si>
  <si>
    <t>基本支出</t>
  </si>
  <si>
    <t>项目支出</t>
  </si>
  <si>
    <t>事业单位经营支出</t>
  </si>
  <si>
    <t>其他支出</t>
  </si>
  <si>
    <t>附件2(表4)</t>
  </si>
  <si>
    <t>贵州省（部门名称）2017年财政拨款收支总表</t>
  </si>
  <si>
    <t>收入</t>
  </si>
  <si>
    <t>支出</t>
  </si>
  <si>
    <t>合计</t>
  </si>
  <si>
    <t>一般公共预算</t>
  </si>
  <si>
    <t>政府性基金预算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</si>
  <si>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</si>
  <si>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</si>
  <si>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</si>
  <si>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</t>
  </si>
  <si>
    <t>（二）政府性基金预算拨款</t>
  </si>
  <si>
    <t>二、上年结转</t>
  </si>
  <si>
    <t xml:space="preserve">   2.原预算外转一般公共预算管理资金</t>
  </si>
  <si>
    <t>二、结转下年</t>
  </si>
  <si>
    <t>收入总计</t>
  </si>
  <si>
    <t>支出总计</t>
  </si>
  <si>
    <t>附件2(表5)</t>
  </si>
  <si>
    <t>贵州省（部门名称）2017年一般公共预算支出表</t>
  </si>
  <si>
    <t>（本表支出按政府收支功能分类科目填列至“项”级科目）</t>
  </si>
  <si>
    <t>科目编码</t>
  </si>
  <si>
    <t>科目名称</t>
  </si>
  <si>
    <t>合 计</t>
  </si>
  <si>
    <t>类</t>
  </si>
  <si>
    <t>款</t>
  </si>
  <si>
    <t>项</t>
  </si>
  <si>
    <t>小计</t>
  </si>
  <si>
    <t>省本级支出</t>
  </si>
  <si>
    <t>补助市
县支出</t>
  </si>
  <si>
    <t>207</t>
  </si>
  <si>
    <r>
      <t>0</t>
    </r>
    <r>
      <rPr>
        <sz val="10"/>
        <rFont val="Times New Roman"/>
        <family val="1"/>
        <charset val="0"/>
      </rPr>
      <t>1</t>
    </r>
  </si>
  <si>
    <t>01</t>
  </si>
  <si>
    <t>10</t>
  </si>
  <si>
    <r>
      <t>其中</t>
    </r>
    <r>
      <rPr>
        <sz val="8"/>
        <rFont val="Times New Roman"/>
        <family val="1"/>
        <charset val="0"/>
      </rPr>
      <t>45</t>
    </r>
    <r>
      <rPr>
        <sz val="8"/>
        <rFont val="宋体"/>
        <charset val="134"/>
      </rPr>
      <t>为预算外转一般
公共预算管理非税资金</t>
    </r>
  </si>
  <si>
    <r>
      <t>2</t>
    </r>
    <r>
      <rPr>
        <sz val="10"/>
        <rFont val="Times New Roman"/>
        <family val="1"/>
        <charset val="0"/>
      </rPr>
      <t>21</t>
    </r>
  </si>
  <si>
    <t>住房保障支出</t>
  </si>
  <si>
    <r>
      <t>0</t>
    </r>
    <r>
      <rPr>
        <sz val="10"/>
        <rFont val="Times New Roman"/>
        <family val="1"/>
        <charset val="0"/>
      </rPr>
      <t>2</t>
    </r>
  </si>
  <si>
    <t>住房改革支出</t>
  </si>
  <si>
    <t>住房公积金</t>
  </si>
  <si>
    <t>附件2(表6)</t>
  </si>
  <si>
    <t>贵州省（部门名称）2017年一般公共预算基本支出明细表（按经济科目分类）</t>
  </si>
  <si>
    <t>（本表支出按政府收支经济分类科目填列至“款”级科目）</t>
  </si>
  <si>
    <r>
      <rPr>
        <b/>
        <sz val="10"/>
        <color indexed="8"/>
        <rFont val="宋体"/>
        <charset val="134"/>
      </rPr>
      <t>经济分类科目</t>
    </r>
  </si>
  <si>
    <r>
      <rPr>
        <b/>
        <sz val="10"/>
        <color indexed="8"/>
        <rFont val="宋体"/>
        <charset val="134"/>
      </rPr>
      <t>人员经费</t>
    </r>
  </si>
  <si>
    <r>
      <rPr>
        <b/>
        <sz val="10"/>
        <color indexed="8"/>
        <rFont val="宋体"/>
        <charset val="134"/>
      </rPr>
      <t>公用经费</t>
    </r>
  </si>
  <si>
    <r>
      <rPr>
        <b/>
        <sz val="10"/>
        <color indexed="8"/>
        <rFont val="宋体"/>
        <charset val="134"/>
      </rPr>
      <t>工资福利支出</t>
    </r>
  </si>
  <si>
    <r>
      <rPr>
        <sz val="10"/>
        <color indexed="8"/>
        <rFont val="宋体"/>
        <charset val="134"/>
      </rPr>
      <t>基本工资</t>
    </r>
  </si>
  <si>
    <r>
      <rPr>
        <sz val="10"/>
        <color indexed="8"/>
        <rFont val="宋体"/>
        <charset val="134"/>
      </rPr>
      <t>津贴补贴</t>
    </r>
  </si>
  <si>
    <t>奖金</t>
  </si>
  <si>
    <t>其他社会保障缴费</t>
  </si>
  <si>
    <t>绩效工资</t>
  </si>
  <si>
    <t>机关事业单位基本养老保险缴费</t>
  </si>
  <si>
    <r>
      <rPr>
        <b/>
        <sz val="10"/>
        <color indexed="8"/>
        <rFont val="宋体"/>
        <charset val="134"/>
      </rPr>
      <t>商品和服务支出</t>
    </r>
  </si>
  <si>
    <r>
      <rPr>
        <sz val="10"/>
        <color indexed="8"/>
        <rFont val="宋体"/>
        <charset val="134"/>
      </rPr>
      <t>办公费</t>
    </r>
  </si>
  <si>
    <r>
      <rPr>
        <sz val="10"/>
        <color indexed="8"/>
        <rFont val="宋体"/>
        <charset val="134"/>
      </rPr>
      <t>印刷费</t>
    </r>
  </si>
  <si>
    <t>差旅费</t>
  </si>
  <si>
    <t>会议费</t>
  </si>
  <si>
    <t>培训费</t>
  </si>
  <si>
    <t>30217</t>
  </si>
  <si>
    <t>公务接待费</t>
  </si>
  <si>
    <t>工会经费</t>
  </si>
  <si>
    <t>公务用车运行维护费</t>
  </si>
  <si>
    <t>其他交通费</t>
  </si>
  <si>
    <r>
      <rPr>
        <b/>
        <sz val="10"/>
        <color indexed="8"/>
        <rFont val="宋体"/>
        <charset val="134"/>
      </rPr>
      <t>对个人和家庭的补助</t>
    </r>
  </si>
  <si>
    <r>
      <rPr>
        <sz val="10"/>
        <color indexed="8"/>
        <rFont val="宋体"/>
        <charset val="134"/>
      </rPr>
      <t>离休费</t>
    </r>
  </si>
  <si>
    <r>
      <rPr>
        <sz val="10"/>
        <color indexed="8"/>
        <rFont val="宋体"/>
        <charset val="134"/>
      </rPr>
      <t>退休费</t>
    </r>
  </si>
  <si>
    <t>抚恤金</t>
  </si>
  <si>
    <t>公积金</t>
  </si>
  <si>
    <r>
      <rPr>
        <b/>
        <sz val="10"/>
        <color indexed="8"/>
        <rFont val="宋体"/>
        <charset val="134"/>
      </rPr>
      <t>其他资本性支出</t>
    </r>
  </si>
  <si>
    <r>
      <rPr>
        <sz val="10"/>
        <color indexed="8"/>
        <rFont val="宋体"/>
        <charset val="134"/>
      </rPr>
      <t>办公设备购置</t>
    </r>
  </si>
  <si>
    <t>附件2（表7）</t>
  </si>
  <si>
    <t xml:space="preserve"> </t>
  </si>
  <si>
    <t>贵州省（部门名称）2017年一般公共预算“三公”经费财政拨款支出表</t>
  </si>
  <si>
    <r>
      <t xml:space="preserve"> </t>
    </r>
    <r>
      <rPr>
        <sz val="10"/>
        <rFont val="宋体"/>
        <charset val="134"/>
      </rPr>
      <t>单位：万元</t>
    </r>
  </si>
  <si>
    <r>
      <t>2016</t>
    </r>
    <r>
      <rPr>
        <b/>
        <sz val="10"/>
        <rFont val="宋体"/>
        <charset val="134"/>
      </rPr>
      <t>年初预算数</t>
    </r>
  </si>
  <si>
    <r>
      <t>2017</t>
    </r>
    <r>
      <rPr>
        <b/>
        <sz val="10"/>
        <rFont val="宋体"/>
        <charset val="134"/>
      </rPr>
      <t>年初预算数</t>
    </r>
  </si>
  <si>
    <t>2017年与上年预算数相比增减变化比率</t>
  </si>
  <si>
    <t>2017年与上年预算数相比增减变化原因</t>
  </si>
  <si>
    <r>
      <t>2017</t>
    </r>
    <r>
      <rPr>
        <b/>
        <sz val="10"/>
        <rFont val="宋体"/>
        <charset val="134"/>
      </rPr>
      <t>年“三公”经费支出占公共财政预算支出的比重</t>
    </r>
  </si>
  <si>
    <t>公车改革后车辆保有数减少</t>
  </si>
  <si>
    <r>
      <t xml:space="preserve"> </t>
    </r>
    <r>
      <rPr>
        <sz val="10"/>
        <rFont val="宋体"/>
        <charset val="134"/>
      </rPr>
      <t>一、</t>
    </r>
    <r>
      <rPr>
        <sz val="10"/>
        <rFont val="Times New Roman"/>
        <family val="1"/>
        <charset val="0"/>
      </rPr>
      <t xml:space="preserve"> </t>
    </r>
    <r>
      <rPr>
        <sz val="10"/>
        <rFont val="宋体"/>
        <charset val="134"/>
      </rPr>
      <t>因公出国（境）费</t>
    </r>
  </si>
  <si>
    <t>无</t>
  </si>
  <si>
    <r>
      <t xml:space="preserve"> </t>
    </r>
    <r>
      <rPr>
        <sz val="10"/>
        <rFont val="宋体"/>
        <charset val="134"/>
      </rPr>
      <t>二、公务接待费</t>
    </r>
  </si>
  <si>
    <r>
      <t xml:space="preserve"> </t>
    </r>
    <r>
      <rPr>
        <sz val="10"/>
        <rFont val="宋体"/>
        <charset val="134"/>
      </rPr>
      <t>三、公务车购置及运行维护费</t>
    </r>
  </si>
  <si>
    <r>
      <t xml:space="preserve">     1</t>
    </r>
    <r>
      <rPr>
        <sz val="10"/>
        <rFont val="宋体"/>
        <charset val="134"/>
      </rPr>
      <t>、公务车运行维护费</t>
    </r>
  </si>
  <si>
    <r>
      <t xml:space="preserve">     2</t>
    </r>
    <r>
      <rPr>
        <sz val="10"/>
        <rFont val="宋体"/>
        <charset val="134"/>
      </rPr>
      <t>、公务车购置费</t>
    </r>
  </si>
  <si>
    <t>——</t>
  </si>
  <si>
    <r>
      <t>说明：</t>
    </r>
    <r>
      <rPr>
        <sz val="10"/>
        <rFont val="Times New Roman"/>
        <family val="1"/>
        <charset val="0"/>
      </rPr>
      <t>1</t>
    </r>
    <r>
      <rPr>
        <sz val="10"/>
        <rFont val="宋体"/>
        <charset val="134"/>
      </rPr>
      <t xml:space="preserve">、因公出国（境）费，指单位公务出国（境）的国际旅费、国外城市间交通费、住宿费、伙食费、培训费、公杂费等支出。
</t>
    </r>
  </si>
  <si>
    <r>
      <t xml:space="preserve">             2</t>
    </r>
    <r>
      <rPr>
        <sz val="10"/>
        <rFont val="宋体"/>
        <charset val="134"/>
      </rPr>
      <t>、公务用车购置费，指公务用车车辆购置支出（含车辆购置税）。</t>
    </r>
  </si>
  <si>
    <r>
      <t xml:space="preserve">            </t>
    </r>
    <r>
      <rPr>
        <sz val="10"/>
        <rFont val="Times New Roman"/>
        <family val="1"/>
        <charset val="0"/>
      </rPr>
      <t xml:space="preserve"> 3</t>
    </r>
    <r>
      <rPr>
        <sz val="1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</si>
  <si>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t xml:space="preserve">                    </t>
    </r>
    <r>
      <rPr>
        <sz val="10"/>
        <rFont val="宋体"/>
        <charset val="134"/>
      </rPr>
      <t>公务用车指用于履行公务的机动车辆，包括一般公务用车和执法执勤用车等。</t>
    </r>
  </si>
  <si>
    <r>
      <t xml:space="preserve">             4</t>
    </r>
    <r>
      <rPr>
        <sz val="10"/>
        <rFont val="宋体"/>
        <charset val="134"/>
      </rPr>
      <t>、公务接待费，指单位按规定开支的各类公务接待（含外宾接待）费用。</t>
    </r>
  </si>
  <si>
    <r>
      <t xml:space="preserve">             5</t>
    </r>
    <r>
      <rPr>
        <sz val="10"/>
        <rFont val="宋体"/>
        <charset val="134"/>
      </rPr>
      <t>、</t>
    </r>
    <r>
      <rPr>
        <sz val="10"/>
        <rFont val="Times New Roman"/>
        <family val="1"/>
        <charset val="0"/>
      </rPr>
      <t>“</t>
    </r>
    <r>
      <rPr>
        <sz val="10"/>
        <rFont val="宋体"/>
        <charset val="134"/>
      </rPr>
      <t>三公”经费一般公共财政拨款预算数是指当年年初预算安排的财政拨款数，不含执行中追加预算安排。</t>
    </r>
  </si>
  <si>
    <r>
      <t xml:space="preserve">             6</t>
    </r>
    <r>
      <rPr>
        <b/>
        <sz val="10"/>
        <rFont val="宋体"/>
        <charset val="134"/>
      </rPr>
      <t>、贵州省省本级因公出国（境）费，省级各部门在</t>
    </r>
    <r>
      <rPr>
        <b/>
        <sz val="10"/>
        <rFont val="Times New Roman"/>
        <family val="1"/>
        <charset val="0"/>
      </rPr>
      <t>2017</t>
    </r>
    <r>
      <rPr>
        <b/>
        <sz val="10"/>
        <rFont val="宋体"/>
        <charset val="134"/>
      </rPr>
      <t xml:space="preserve">年部门预算中有列支的按批复据实公开；公务车购置费实行总额控制，
</t>
    </r>
    <r>
      <rPr>
        <b/>
        <sz val="10"/>
        <rFont val="Times New Roman"/>
        <family val="1"/>
        <charset val="0"/>
      </rPr>
      <t xml:space="preserve">                   </t>
    </r>
    <r>
      <rPr>
        <b/>
        <sz val="10"/>
        <rFont val="宋体"/>
        <charset val="134"/>
      </rPr>
      <t>年初未分配，年度间根据实际情况，按程序审批后分配到具体部门。</t>
    </r>
  </si>
  <si>
    <r>
      <t xml:space="preserve">             7</t>
    </r>
    <r>
      <rPr>
        <b/>
        <sz val="10"/>
        <color indexed="10"/>
        <rFont val="宋体"/>
        <charset val="134"/>
      </rPr>
      <t>、部门“三公”经费无相关支出的，须填“</t>
    </r>
    <r>
      <rPr>
        <b/>
        <sz val="10"/>
        <color indexed="10"/>
        <rFont val="Times New Roman"/>
        <family val="1"/>
        <charset val="0"/>
      </rPr>
      <t>0"</t>
    </r>
    <r>
      <rPr>
        <b/>
        <sz val="10"/>
        <color indexed="10"/>
        <rFont val="宋体"/>
        <charset val="134"/>
      </rPr>
      <t>。</t>
    </r>
  </si>
  <si>
    <t>附件2(表8)</t>
  </si>
  <si>
    <t>贵州省（部门名称）2017年政府性基金预算支出表</t>
  </si>
  <si>
    <t>政府性基金预算支出</t>
  </si>
</sst>
</file>

<file path=xl/styles.xml><?xml version="1.0" encoding="utf-8"?>
<styleSheet xmlns="http://schemas.openxmlformats.org/spreadsheetml/2006/main">
  <numFmts count="6">
    <numFmt numFmtId="176" formatCode="[$-10804]#,##0.00#;\(\-#,##0.00#\);\ 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* #,##0.00_-;\-* #,##0.00_-;_-* &quot;-&quot;??_-;_-@_-"/>
    <numFmt numFmtId="180" formatCode="_-&quot;￥&quot;* #,##0_-;\-&quot;￥&quot;* #,##0_-;_-&quot;￥&quot;* &quot;-&quot;_-;_-@_-"/>
    <numFmt numFmtId="43" formatCode="_ * #,##0.00_ ;_ * \-#,##0.00_ ;_ * &quot;-&quot;??_ ;_ @_ "/>
  </numFmts>
  <fonts count="44">
    <font>
      <sz val="10"/>
      <name val="Times New Roman"/>
      <family val="1"/>
      <charset val="0"/>
    </font>
    <font>
      <sz val="16"/>
      <name val="黑体"/>
      <family val="3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Times New Roman"/>
      <family val="1"/>
      <charset val="0"/>
    </font>
    <font>
      <sz val="10"/>
      <name val="宋体"/>
      <charset val="134"/>
    </font>
    <font>
      <b/>
      <sz val="16"/>
      <name val="宋体"/>
      <charset val="134"/>
    </font>
    <font>
      <b/>
      <u/>
      <sz val="16"/>
      <name val="Times New Roman"/>
      <family val="1"/>
      <charset val="0"/>
    </font>
    <font>
      <b/>
      <sz val="10"/>
      <name val="宋体"/>
      <charset val="134"/>
    </font>
    <font>
      <sz val="8"/>
      <name val="宋体"/>
      <charset val="134"/>
    </font>
    <font>
      <b/>
      <sz val="10"/>
      <color indexed="10"/>
      <name val="Times New Roman"/>
      <family val="1"/>
      <charset val="0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Times New Roman"/>
      <family val="1"/>
      <charset val="0"/>
    </font>
    <font>
      <b/>
      <sz val="10"/>
      <color indexed="8"/>
      <name val="宋体"/>
      <charset val="134"/>
    </font>
    <font>
      <sz val="10"/>
      <color indexed="8"/>
      <name val="Times New Roman"/>
      <family val="1"/>
      <charset val="0"/>
    </font>
    <font>
      <b/>
      <sz val="16"/>
      <name val="Times New Roman"/>
      <family val="1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b/>
      <sz val="16"/>
      <color indexed="8"/>
      <name val="Times New Roman"/>
      <family val="1"/>
      <charset val="0"/>
    </font>
    <font>
      <sz val="10"/>
      <color indexed="8"/>
      <name val="Arial"/>
      <family val="2"/>
      <charset val="0"/>
    </font>
    <font>
      <b/>
      <sz val="10"/>
      <color indexed="8"/>
      <name val="Arial"/>
      <family val="2"/>
      <charset val="0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0"/>
      <color indexed="36"/>
      <name val="Times New Roman"/>
      <family val="1"/>
      <charset val="0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0"/>
      <color indexed="12"/>
      <name val="Times New Roman"/>
      <family val="1"/>
      <charset val="0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color indexed="10"/>
      <name val="宋体"/>
      <charset val="134"/>
    </font>
    <font>
      <sz val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23" borderId="21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16" borderId="18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15" borderId="16" applyNumberFormat="0" applyAlignment="0" applyProtection="0">
      <alignment vertical="center"/>
    </xf>
    <xf numFmtId="0" fontId="41" fillId="15" borderId="21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0" fontId="0" fillId="0" borderId="1" xfId="0" applyNumberFormat="1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0" fillId="0" borderId="0" xfId="0" applyNumberFormat="1" applyFont="1">
      <alignment vertical="center"/>
    </xf>
    <xf numFmtId="49" fontId="5" fillId="0" borderId="0" xfId="0" applyNumberFormat="1" applyFont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18" fillId="0" borderId="0" xfId="0" applyFont="1" applyAlignment="1"/>
    <xf numFmtId="0" fontId="2" fillId="2" borderId="0" xfId="0" applyFont="1" applyFill="1" applyAlignment="1" applyProtection="1">
      <alignment horizontal="center" vertical="center" wrapText="1" readingOrder="1"/>
      <protection locked="0"/>
    </xf>
    <xf numFmtId="0" fontId="12" fillId="2" borderId="0" xfId="0" applyFont="1" applyFill="1" applyAlignment="1" applyProtection="1">
      <alignment horizontal="left" vertical="center" wrapText="1" readingOrder="1"/>
      <protection locked="0"/>
    </xf>
    <xf numFmtId="0" fontId="12" fillId="2" borderId="0" xfId="0" applyFont="1" applyFill="1" applyBorder="1" applyAlignment="1" applyProtection="1">
      <alignment horizontal="right" vertical="center" wrapText="1" readingOrder="1"/>
      <protection locked="0"/>
    </xf>
    <xf numFmtId="0" fontId="15" fillId="0" borderId="8" xfId="0" applyFont="1" applyBorder="1" applyAlignment="1" applyProtection="1">
      <alignment horizontal="center" vertical="center" wrapText="1" readingOrder="1"/>
      <protection locked="0"/>
    </xf>
    <xf numFmtId="0" fontId="18" fillId="0" borderId="9" xfId="0" applyFont="1" applyBorder="1" applyAlignment="1" applyProtection="1">
      <alignment vertical="top" wrapText="1"/>
      <protection locked="0"/>
    </xf>
    <xf numFmtId="0" fontId="18" fillId="0" borderId="10" xfId="0" applyFont="1" applyBorder="1" applyAlignment="1" applyProtection="1">
      <alignment vertical="top" wrapText="1"/>
      <protection locked="0"/>
    </xf>
    <xf numFmtId="0" fontId="12" fillId="0" borderId="8" xfId="0" applyFont="1" applyBorder="1" applyAlignment="1" applyProtection="1">
      <alignment horizontal="left" vertical="center" wrapText="1" readingOrder="1"/>
      <protection locked="0"/>
    </xf>
    <xf numFmtId="0" fontId="12" fillId="0" borderId="11" xfId="0" applyFont="1" applyBorder="1" applyAlignment="1" applyProtection="1">
      <alignment vertical="center" wrapText="1" readingOrder="1"/>
      <protection locked="0"/>
    </xf>
    <xf numFmtId="176" fontId="12" fillId="0" borderId="8" xfId="0" applyNumberFormat="1" applyFont="1" applyBorder="1" applyAlignment="1" applyProtection="1">
      <alignment horizontal="right" vertical="center" wrapText="1" readingOrder="1"/>
      <protection locked="0"/>
    </xf>
    <xf numFmtId="0" fontId="18" fillId="0" borderId="1" xfId="0" applyFont="1" applyBorder="1" applyAlignment="1"/>
    <xf numFmtId="0" fontId="12" fillId="0" borderId="8" xfId="0" applyFont="1" applyBorder="1" applyAlignment="1" applyProtection="1">
      <alignment vertical="center" wrapText="1" readingOrder="1"/>
      <protection locked="0"/>
    </xf>
    <xf numFmtId="0" fontId="12" fillId="2" borderId="8" xfId="0" applyFont="1" applyFill="1" applyBorder="1" applyAlignment="1" applyProtection="1">
      <alignment horizontal="left" vertical="center" wrapText="1" readingOrder="1"/>
      <protection locked="0"/>
    </xf>
    <xf numFmtId="0" fontId="12" fillId="0" borderId="8" xfId="0" applyFont="1" applyBorder="1" applyAlignment="1" applyProtection="1">
      <alignment horizontal="center" vertical="center" wrapText="1" readingOrder="1"/>
      <protection locked="0"/>
    </xf>
    <xf numFmtId="176" fontId="12" fillId="0" borderId="8" xfId="0" applyNumberFormat="1" applyFont="1" applyBorder="1" applyAlignment="1" applyProtection="1">
      <alignment horizontal="left" vertical="center" wrapText="1" readingOrder="1"/>
      <protection locked="0"/>
    </xf>
    <xf numFmtId="176" fontId="1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15" fillId="0" borderId="12" xfId="0" applyFont="1" applyBorder="1" applyAlignment="1" applyProtection="1">
      <alignment horizontal="center" vertical="center" wrapText="1" readingOrder="1"/>
      <protection locked="0"/>
    </xf>
    <xf numFmtId="0" fontId="8" fillId="0" borderId="1" xfId="0" applyFont="1" applyBorder="1" applyAlignment="1">
      <alignment horizontal="center"/>
    </xf>
    <xf numFmtId="176" fontId="15" fillId="0" borderId="8" xfId="0" applyNumberFormat="1" applyFont="1" applyBorder="1" applyAlignment="1" applyProtection="1">
      <alignment horizontal="center" vertical="center" wrapText="1" readingOrder="1"/>
      <protection locked="0"/>
    </xf>
    <xf numFmtId="0" fontId="1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/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6" fillId="2" borderId="0" xfId="0" applyFont="1" applyFill="1" applyAlignme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2" borderId="1" xfId="0" applyFont="1" applyFill="1" applyBorder="1" applyAlignment="1"/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12" fillId="0" borderId="1" xfId="0" applyFont="1" applyBorder="1" applyAlignment="1"/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vertical="center" wrapText="1" readingOrder="1"/>
      <protection locked="0"/>
    </xf>
    <xf numFmtId="43" fontId="0" fillId="0" borderId="1" xfId="0" applyNumberFormat="1" applyBorder="1" applyAlignment="1">
      <alignment vertical="center"/>
    </xf>
    <xf numFmtId="0" fontId="12" fillId="0" borderId="6" xfId="0" applyFont="1" applyBorder="1" applyAlignment="1" applyProtection="1">
      <alignment vertical="center" wrapText="1" readingOrder="1"/>
      <protection locked="0"/>
    </xf>
    <xf numFmtId="0" fontId="0" fillId="0" borderId="1" xfId="0" applyBorder="1" applyAlignment="1">
      <alignment vertical="center"/>
    </xf>
    <xf numFmtId="0" fontId="12" fillId="0" borderId="1" xfId="0" applyFont="1" applyBorder="1" applyAlignment="1" applyProtection="1">
      <alignment vertical="center" wrapText="1" readingOrder="1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8" xfId="0" applyFont="1" applyBorder="1" applyAlignment="1" applyProtection="1">
      <alignment vertical="center" wrapText="1" readingOrder="1"/>
      <protection locked="0"/>
    </xf>
    <xf numFmtId="43" fontId="4" fillId="0" borderId="1" xfId="0" applyNumberFormat="1" applyFont="1" applyBorder="1" applyAlignment="1">
      <alignment vertical="center"/>
    </xf>
    <xf numFmtId="0" fontId="22" fillId="0" borderId="8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abSelected="1" topLeftCell="A4" workbookViewId="0">
      <selection activeCell="I18" sqref="I18"/>
    </sheetView>
  </sheetViews>
  <sheetFormatPr defaultColWidth="9.33333333333333" defaultRowHeight="12.75" outlineLevelCol="4"/>
  <cols>
    <col min="1" max="1" width="45.8333333333333" style="42" customWidth="1"/>
    <col min="2" max="2" width="17.8333333333333" style="42" customWidth="1"/>
    <col min="3" max="3" width="45.8333333333333" style="42" customWidth="1"/>
    <col min="4" max="4" width="17.8333333333333" style="42" customWidth="1"/>
    <col min="5" max="5" width="25.8333333333333" style="42" customWidth="1"/>
    <col min="6" max="16384" width="9.33333333333333" style="42"/>
  </cols>
  <sheetData>
    <row r="1" ht="20.25" spans="1:1">
      <c r="A1" s="2" t="s">
        <v>0</v>
      </c>
    </row>
    <row r="2" spans="1:1">
      <c r="A2" s="19"/>
    </row>
    <row r="3" ht="30" customHeight="1" spans="1:5">
      <c r="A3" s="21" t="s">
        <v>1</v>
      </c>
      <c r="B3" s="21"/>
      <c r="C3" s="21"/>
      <c r="D3" s="21"/>
      <c r="E3" s="21"/>
    </row>
    <row r="4" spans="1:5">
      <c r="A4" s="126" t="s">
        <v>2</v>
      </c>
      <c r="B4" s="127"/>
      <c r="C4" s="127"/>
      <c r="E4" s="79" t="s">
        <v>3</v>
      </c>
    </row>
    <row r="5" s="14" customFormat="1" ht="20.1" customHeight="1" spans="1:5">
      <c r="A5" s="27" t="s">
        <v>4</v>
      </c>
      <c r="B5" s="128"/>
      <c r="C5" s="27" t="s">
        <v>5</v>
      </c>
      <c r="D5" s="128"/>
      <c r="E5" s="27" t="s">
        <v>6</v>
      </c>
    </row>
    <row r="6" s="14" customFormat="1" ht="20.1" customHeight="1" spans="1:5">
      <c r="A6" s="129" t="s">
        <v>7</v>
      </c>
      <c r="B6" s="27" t="s">
        <v>8</v>
      </c>
      <c r="C6" s="27" t="s">
        <v>7</v>
      </c>
      <c r="D6" s="27" t="s">
        <v>8</v>
      </c>
      <c r="E6" s="128"/>
    </row>
    <row r="7" ht="20.1" customHeight="1" spans="1:5">
      <c r="A7" s="130" t="s">
        <v>9</v>
      </c>
      <c r="B7" s="131">
        <v>2053.41</v>
      </c>
      <c r="C7" s="132" t="s">
        <v>10</v>
      </c>
      <c r="D7" s="131">
        <v>2070.69</v>
      </c>
      <c r="E7" s="133"/>
    </row>
    <row r="8" ht="20.1" customHeight="1" spans="1:5">
      <c r="A8" s="92" t="s">
        <v>11</v>
      </c>
      <c r="B8" s="131"/>
      <c r="C8" s="92" t="s">
        <v>12</v>
      </c>
      <c r="D8" s="131"/>
      <c r="E8" s="133"/>
    </row>
    <row r="9" ht="20.1" customHeight="1" spans="1:5">
      <c r="A9" s="89" t="s">
        <v>13</v>
      </c>
      <c r="B9" s="131"/>
      <c r="C9" s="92" t="s">
        <v>14</v>
      </c>
      <c r="D9" s="131"/>
      <c r="E9" s="133"/>
    </row>
    <row r="10" ht="20.1" customHeight="1" spans="1:5">
      <c r="A10" s="134" t="s">
        <v>15</v>
      </c>
      <c r="B10" s="131"/>
      <c r="C10" s="92" t="s">
        <v>16</v>
      </c>
      <c r="D10" s="131"/>
      <c r="E10" s="133"/>
    </row>
    <row r="11" ht="20.1" customHeight="1" spans="1:5">
      <c r="A11" s="134" t="s">
        <v>17</v>
      </c>
      <c r="B11" s="131"/>
      <c r="C11" s="89" t="s">
        <v>18</v>
      </c>
      <c r="D11" s="131"/>
      <c r="E11" s="133"/>
    </row>
    <row r="12" ht="20.1" customHeight="1" spans="1:5">
      <c r="A12" s="134" t="s">
        <v>19</v>
      </c>
      <c r="B12" s="131"/>
      <c r="C12" s="135" t="s">
        <v>20</v>
      </c>
      <c r="D12" s="131"/>
      <c r="E12" s="133"/>
    </row>
    <row r="13" ht="20.1" customHeight="1" spans="1:5">
      <c r="A13" s="133"/>
      <c r="B13" s="131"/>
      <c r="C13" s="133"/>
      <c r="D13" s="131"/>
      <c r="E13" s="133"/>
    </row>
    <row r="14" ht="20.1" customHeight="1" spans="1:5">
      <c r="A14" s="136"/>
      <c r="B14" s="131"/>
      <c r="C14" s="133"/>
      <c r="D14" s="131"/>
      <c r="E14" s="133"/>
    </row>
    <row r="15" ht="20.1" customHeight="1" spans="1:5">
      <c r="A15" s="137"/>
      <c r="B15" s="131"/>
      <c r="C15" s="135"/>
      <c r="D15" s="131"/>
      <c r="E15" s="133"/>
    </row>
    <row r="16" ht="20.1" customHeight="1" spans="1:5">
      <c r="A16" s="137"/>
      <c r="B16" s="131"/>
      <c r="C16" s="133"/>
      <c r="D16" s="131"/>
      <c r="E16" s="133"/>
    </row>
    <row r="17" ht="20.1" customHeight="1" spans="1:5">
      <c r="A17" s="138"/>
      <c r="B17" s="131"/>
      <c r="C17" s="139"/>
      <c r="D17" s="131"/>
      <c r="E17" s="133"/>
    </row>
    <row r="18" ht="20.1" customHeight="1" spans="1:5">
      <c r="A18" s="92" t="s">
        <v>21</v>
      </c>
      <c r="B18" s="131">
        <f>SUM(B7:B17)</f>
        <v>2053.41</v>
      </c>
      <c r="C18" s="140" t="s">
        <v>22</v>
      </c>
      <c r="D18" s="131">
        <f>D7</f>
        <v>2070.69</v>
      </c>
      <c r="E18" s="133"/>
    </row>
    <row r="19" ht="20.1" customHeight="1" spans="1:5">
      <c r="A19" s="92" t="s">
        <v>23</v>
      </c>
      <c r="B19" s="131">
        <v>17.28</v>
      </c>
      <c r="C19" s="140" t="s">
        <v>24</v>
      </c>
      <c r="D19" s="131"/>
      <c r="E19" s="133"/>
    </row>
    <row r="20" ht="20.1" customHeight="1" spans="1:5">
      <c r="A20" s="92"/>
      <c r="B20" s="131"/>
      <c r="C20" s="140"/>
      <c r="D20" s="131"/>
      <c r="E20" s="133"/>
    </row>
    <row r="21" s="14" customFormat="1" ht="20.1" customHeight="1" spans="1:5">
      <c r="A21" s="85" t="s">
        <v>25</v>
      </c>
      <c r="B21" s="141">
        <f>B18+B19</f>
        <v>2070.69</v>
      </c>
      <c r="C21" s="142" t="s">
        <v>26</v>
      </c>
      <c r="D21" s="141">
        <f>D18</f>
        <v>2070.69</v>
      </c>
      <c r="E21" s="143"/>
    </row>
    <row r="23" spans="1:1">
      <c r="A23" s="19"/>
    </row>
    <row r="26" spans="1:1">
      <c r="A26" s="19"/>
    </row>
  </sheetData>
  <mergeCells count="4">
    <mergeCell ref="A3:E3"/>
    <mergeCell ref="A5:B5"/>
    <mergeCell ref="C5:D5"/>
    <mergeCell ref="E5:E6"/>
  </mergeCells>
  <printOptions horizontalCentered="1"/>
  <pageMargins left="0.393055555555556" right="0.393055555555556" top="0.590277777777778" bottom="0.393055555555556" header="0.511111111111111" footer="0.51111111111111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A4" sqref="A4:L10"/>
    </sheetView>
  </sheetViews>
  <sheetFormatPr defaultColWidth="9.33333333333333" defaultRowHeight="12.75"/>
  <cols>
    <col min="1" max="1" width="9.33333333333333" style="1"/>
    <col min="2" max="2" width="22.6666666666667" style="1" customWidth="1"/>
    <col min="3" max="3" width="9.33333333333333" style="1"/>
    <col min="4" max="4" width="6.33333333333333" style="1" customWidth="1"/>
    <col min="5" max="5" width="9" style="1" customWidth="1"/>
    <col min="6" max="6" width="9.16666666666667" style="1" customWidth="1"/>
    <col min="7" max="7" width="5.5" style="1" customWidth="1"/>
    <col min="8" max="8" width="6.16666666666667" style="1" customWidth="1"/>
    <col min="9" max="9" width="5.66666666666667" style="1" customWidth="1"/>
    <col min="10" max="10" width="4" style="1" customWidth="1"/>
    <col min="11" max="11" width="3.5" style="1" customWidth="1"/>
    <col min="12" max="12" width="6.33333333333333" style="1" customWidth="1"/>
    <col min="13" max="16384" width="9.33333333333333" style="1"/>
  </cols>
  <sheetData>
    <row r="1" ht="20.25" spans="1:1">
      <c r="A1" s="2" t="s">
        <v>27</v>
      </c>
    </row>
    <row r="2" spans="1:1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ht="20.25" spans="1:12">
      <c r="A3" s="3" t="s">
        <v>28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 t="s">
        <v>29</v>
      </c>
    </row>
    <row r="5" s="102" customFormat="1" ht="36.75" customHeight="1" spans="1:12">
      <c r="A5" s="122" t="s">
        <v>30</v>
      </c>
      <c r="B5" s="110"/>
      <c r="C5" s="111" t="s">
        <v>31</v>
      </c>
      <c r="D5" s="111" t="s">
        <v>32</v>
      </c>
      <c r="E5" s="112" t="s">
        <v>33</v>
      </c>
      <c r="F5" s="112" t="s">
        <v>34</v>
      </c>
      <c r="G5" s="111" t="s">
        <v>35</v>
      </c>
      <c r="H5" s="112" t="s">
        <v>36</v>
      </c>
      <c r="I5" s="113" t="s">
        <v>37</v>
      </c>
      <c r="J5" s="113" t="s">
        <v>38</v>
      </c>
      <c r="K5" s="111" t="s">
        <v>39</v>
      </c>
      <c r="L5" s="111" t="s">
        <v>40</v>
      </c>
    </row>
    <row r="6" s="102" customFormat="1" ht="36.75" customHeight="1" spans="1:12">
      <c r="A6" s="123" t="s">
        <v>41</v>
      </c>
      <c r="B6" s="123" t="s">
        <v>42</v>
      </c>
      <c r="C6" s="115"/>
      <c r="D6" s="115"/>
      <c r="E6" s="115"/>
      <c r="F6" s="115"/>
      <c r="G6" s="115"/>
      <c r="H6" s="124"/>
      <c r="I6" s="116"/>
      <c r="J6" s="116"/>
      <c r="K6" s="115"/>
      <c r="L6" s="115"/>
    </row>
    <row r="7" ht="19.5" customHeight="1" spans="1:12">
      <c r="A7" s="117">
        <v>207</v>
      </c>
      <c r="B7" s="125" t="s">
        <v>43</v>
      </c>
      <c r="C7" s="119">
        <f t="shared" ref="C7:C10" si="0">D7+E7+F7</f>
        <v>2070.69</v>
      </c>
      <c r="D7" s="119">
        <f t="shared" ref="D7:F7" si="1">D8</f>
        <v>17.28</v>
      </c>
      <c r="E7" s="119">
        <f t="shared" si="1"/>
        <v>2008.41</v>
      </c>
      <c r="F7" s="119">
        <f t="shared" si="1"/>
        <v>45</v>
      </c>
      <c r="G7" s="119"/>
      <c r="H7" s="119"/>
      <c r="I7" s="119"/>
      <c r="J7" s="119"/>
      <c r="K7" s="119"/>
      <c r="L7" s="119"/>
    </row>
    <row r="8" ht="19.5" customHeight="1" spans="1:12">
      <c r="A8" s="117">
        <v>20701</v>
      </c>
      <c r="B8" s="125" t="s">
        <v>44</v>
      </c>
      <c r="C8" s="119">
        <f t="shared" si="0"/>
        <v>2070.69</v>
      </c>
      <c r="D8" s="119">
        <f t="shared" ref="D8:F8" si="2">SUM(D9:D10)</f>
        <v>17.28</v>
      </c>
      <c r="E8" s="119">
        <f t="shared" si="2"/>
        <v>2008.41</v>
      </c>
      <c r="F8" s="119">
        <f t="shared" si="2"/>
        <v>45</v>
      </c>
      <c r="G8" s="119"/>
      <c r="H8" s="119"/>
      <c r="I8" s="119"/>
      <c r="J8" s="119"/>
      <c r="K8" s="119"/>
      <c r="L8" s="119"/>
    </row>
    <row r="9" ht="19.5" customHeight="1" spans="1:12">
      <c r="A9" s="117">
        <v>2070101</v>
      </c>
      <c r="B9" s="125" t="s">
        <v>45</v>
      </c>
      <c r="C9" s="119">
        <f t="shared" si="0"/>
        <v>1099.63</v>
      </c>
      <c r="D9" s="119">
        <v>2.62</v>
      </c>
      <c r="E9" s="119">
        <v>1097.01</v>
      </c>
      <c r="F9" s="119"/>
      <c r="G9" s="119"/>
      <c r="H9" s="119"/>
      <c r="I9" s="119"/>
      <c r="J9" s="119"/>
      <c r="K9" s="119"/>
      <c r="L9" s="119"/>
    </row>
    <row r="10" ht="19.5" customHeight="1" spans="1:12">
      <c r="A10" s="117">
        <v>2070110</v>
      </c>
      <c r="B10" s="125" t="s">
        <v>46</v>
      </c>
      <c r="C10" s="119">
        <f t="shared" si="0"/>
        <v>971.06</v>
      </c>
      <c r="D10" s="119">
        <v>14.66</v>
      </c>
      <c r="E10" s="119">
        <v>911.4</v>
      </c>
      <c r="F10" s="119">
        <v>45</v>
      </c>
      <c r="G10" s="119"/>
      <c r="H10" s="119"/>
      <c r="I10" s="119"/>
      <c r="J10" s="119"/>
      <c r="K10" s="119"/>
      <c r="L10" s="119"/>
    </row>
    <row r="11" ht="19.5" customHeight="1" spans="1:12">
      <c r="A11" s="117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</row>
    <row r="12" ht="19.5" customHeight="1" spans="1:12">
      <c r="A12" s="117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</row>
    <row r="13" ht="19.5" customHeight="1" spans="1:12">
      <c r="A13" s="117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</row>
    <row r="14" ht="19.5" customHeight="1" spans="1:12">
      <c r="A14" s="117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</row>
  </sheetData>
  <mergeCells count="12">
    <mergeCell ref="A3:L3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A4" sqref="A4:H10"/>
    </sheetView>
  </sheetViews>
  <sheetFormatPr defaultColWidth="9.33333333333333" defaultRowHeight="12.75" outlineLevelCol="7"/>
  <cols>
    <col min="1" max="1" width="15.3333333333333" style="103" customWidth="1"/>
    <col min="2" max="2" width="20.8333333333333" style="103" customWidth="1"/>
    <col min="3" max="3" width="9" style="1"/>
    <col min="4" max="5" width="11.5" style="1"/>
    <col min="6" max="6" width="8.66666666666667" style="104" customWidth="1"/>
    <col min="7" max="7" width="5.66666666666667" style="1" customWidth="1"/>
    <col min="8" max="8" width="7.33333333333333" style="1" customWidth="1"/>
    <col min="9" max="16384" width="9.33333333333333" style="1"/>
  </cols>
  <sheetData>
    <row r="1" ht="20.25" spans="1:1">
      <c r="A1" s="2" t="s">
        <v>47</v>
      </c>
    </row>
    <row r="2" spans="1:8">
      <c r="A2" s="105"/>
      <c r="B2" s="105"/>
      <c r="C2" s="106"/>
      <c r="D2" s="106"/>
      <c r="E2" s="106"/>
      <c r="F2" s="107"/>
      <c r="G2" s="106"/>
      <c r="H2" s="106"/>
    </row>
    <row r="3" ht="20.25" spans="1:8">
      <c r="A3" s="3" t="s">
        <v>48</v>
      </c>
      <c r="B3" s="108"/>
      <c r="C3" s="108"/>
      <c r="D3" s="108"/>
      <c r="E3" s="108"/>
      <c r="F3" s="108"/>
      <c r="G3" s="108"/>
      <c r="H3" s="108"/>
    </row>
    <row r="4" spans="1:8">
      <c r="A4" s="105"/>
      <c r="B4" s="105"/>
      <c r="C4" s="106"/>
      <c r="D4" s="106"/>
      <c r="E4" s="106"/>
      <c r="F4" s="107"/>
      <c r="G4" s="106"/>
      <c r="H4" s="109" t="s">
        <v>29</v>
      </c>
    </row>
    <row r="5" s="102" customFormat="1" ht="13.5" customHeight="1" spans="1:8">
      <c r="A5" s="110" t="s">
        <v>49</v>
      </c>
      <c r="B5" s="110"/>
      <c r="C5" s="111" t="s">
        <v>31</v>
      </c>
      <c r="D5" s="112" t="s">
        <v>50</v>
      </c>
      <c r="E5" s="112" t="s">
        <v>51</v>
      </c>
      <c r="F5" s="113" t="s">
        <v>52</v>
      </c>
      <c r="G5" s="112" t="s">
        <v>53</v>
      </c>
      <c r="H5" s="111" t="s">
        <v>40</v>
      </c>
    </row>
    <row r="6" s="102" customFormat="1" spans="1:8">
      <c r="A6" s="114" t="s">
        <v>41</v>
      </c>
      <c r="B6" s="114" t="s">
        <v>42</v>
      </c>
      <c r="C6" s="115"/>
      <c r="D6" s="115"/>
      <c r="E6" s="115"/>
      <c r="F6" s="116"/>
      <c r="G6" s="115"/>
      <c r="H6" s="115"/>
    </row>
    <row r="7" spans="1:8">
      <c r="A7" s="117">
        <v>207</v>
      </c>
      <c r="B7" s="118" t="s">
        <v>43</v>
      </c>
      <c r="C7" s="119">
        <f>C8</f>
        <v>2070.69</v>
      </c>
      <c r="D7" s="119">
        <f>D8</f>
        <v>1720.69</v>
      </c>
      <c r="E7" s="119">
        <f>E8</f>
        <v>350</v>
      </c>
      <c r="F7" s="120"/>
      <c r="G7" s="119"/>
      <c r="H7" s="119"/>
    </row>
    <row r="8" spans="1:8">
      <c r="A8" s="117">
        <v>20701</v>
      </c>
      <c r="B8" s="118" t="s">
        <v>44</v>
      </c>
      <c r="C8" s="119">
        <f t="shared" ref="C8:C10" si="0">SUM(D8:G8)</f>
        <v>2070.69</v>
      </c>
      <c r="D8" s="119">
        <f>SUM(D9:D10)</f>
        <v>1720.69</v>
      </c>
      <c r="E8" s="119">
        <f>SUM(E9:E10)</f>
        <v>350</v>
      </c>
      <c r="F8" s="120"/>
      <c r="G8" s="119"/>
      <c r="H8" s="119"/>
    </row>
    <row r="9" spans="1:8">
      <c r="A9" s="117">
        <v>2070101</v>
      </c>
      <c r="B9" s="118" t="s">
        <v>45</v>
      </c>
      <c r="C9" s="119">
        <f t="shared" si="0"/>
        <v>1099.63</v>
      </c>
      <c r="D9" s="119">
        <f>2.62+1097.01</f>
        <v>1099.63</v>
      </c>
      <c r="E9" s="119"/>
      <c r="F9" s="120"/>
      <c r="G9" s="119"/>
      <c r="H9" s="119"/>
    </row>
    <row r="10" spans="1:8">
      <c r="A10" s="117">
        <v>2070110</v>
      </c>
      <c r="B10" s="118" t="s">
        <v>46</v>
      </c>
      <c r="C10" s="119">
        <f t="shared" si="0"/>
        <v>971.06</v>
      </c>
      <c r="D10" s="119">
        <f>14.66+606.4</f>
        <v>621.06</v>
      </c>
      <c r="E10" s="119">
        <v>350</v>
      </c>
      <c r="F10" s="120"/>
      <c r="G10" s="119"/>
      <c r="H10" s="119"/>
    </row>
    <row r="11" spans="1:8">
      <c r="A11" s="117"/>
      <c r="B11" s="121"/>
      <c r="C11" s="119"/>
      <c r="D11" s="119"/>
      <c r="E11" s="119"/>
      <c r="F11" s="120"/>
      <c r="G11" s="119"/>
      <c r="H11" s="119"/>
    </row>
    <row r="12" spans="1:8">
      <c r="A12" s="121"/>
      <c r="B12" s="121"/>
      <c r="C12" s="119"/>
      <c r="D12" s="119"/>
      <c r="E12" s="119"/>
      <c r="F12" s="120"/>
      <c r="G12" s="119"/>
      <c r="H12" s="119"/>
    </row>
    <row r="13" spans="1:8">
      <c r="A13" s="121"/>
      <c r="B13" s="121"/>
      <c r="C13" s="119"/>
      <c r="D13" s="119"/>
      <c r="E13" s="119"/>
      <c r="F13" s="120"/>
      <c r="G13" s="119"/>
      <c r="H13" s="119"/>
    </row>
    <row r="14" spans="1:8">
      <c r="A14" s="121"/>
      <c r="B14" s="121"/>
      <c r="C14" s="119"/>
      <c r="D14" s="119"/>
      <c r="E14" s="119"/>
      <c r="F14" s="120"/>
      <c r="G14" s="119"/>
      <c r="H14" s="119"/>
    </row>
    <row r="15" spans="1:8">
      <c r="A15" s="121"/>
      <c r="B15" s="121"/>
      <c r="C15" s="119"/>
      <c r="D15" s="119"/>
      <c r="E15" s="119"/>
      <c r="F15" s="120"/>
      <c r="G15" s="119"/>
      <c r="H15" s="119"/>
    </row>
  </sheetData>
  <mergeCells count="8">
    <mergeCell ref="A3:H3"/>
    <mergeCell ref="A5:B5"/>
    <mergeCell ref="C5:C6"/>
    <mergeCell ref="D5:D6"/>
    <mergeCell ref="E5:E6"/>
    <mergeCell ref="F5:F6"/>
    <mergeCell ref="G5:G6"/>
    <mergeCell ref="H5:H6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22"/>
  <sheetViews>
    <sheetView workbookViewId="0">
      <selection activeCell="A3" sqref="A3:H22"/>
    </sheetView>
  </sheetViews>
  <sheetFormatPr defaultColWidth="10.6666666666667" defaultRowHeight="12.75"/>
  <cols>
    <col min="1" max="1" width="42.6666666666667" style="81" customWidth="1"/>
    <col min="2" max="2" width="15.6666666666667" style="81" customWidth="1"/>
    <col min="3" max="3" width="22.5" style="81" customWidth="1"/>
    <col min="4" max="4" width="17" style="81" customWidth="1"/>
    <col min="5" max="5" width="12.6666666666667" style="81" customWidth="1"/>
    <col min="6" max="6" width="18.8333333333333" style="81" customWidth="1"/>
    <col min="7" max="7" width="10.6666666666667" style="81" hidden="1" customWidth="1"/>
    <col min="8" max="8" width="10.6666666666667" style="81"/>
    <col min="9" max="16384" width="10.6666666666667" style="42"/>
  </cols>
  <sheetData>
    <row r="1" ht="24.75" customHeight="1" spans="1:1">
      <c r="A1" s="2" t="s">
        <v>54</v>
      </c>
    </row>
    <row r="2" ht="33" customHeight="1" spans="1:1">
      <c r="A2" s="82" t="s">
        <v>55</v>
      </c>
    </row>
    <row r="3" spans="1:255">
      <c r="A3" s="83"/>
      <c r="C3" s="84" t="s">
        <v>3</v>
      </c>
      <c r="D3" s="84"/>
      <c r="E3" s="84"/>
      <c r="F3" s="84"/>
      <c r="G3" s="84"/>
      <c r="H3" s="84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>
      <c r="A4" s="85" t="s">
        <v>56</v>
      </c>
      <c r="B4" s="86"/>
      <c r="C4" s="85" t="s">
        <v>57</v>
      </c>
      <c r="D4" s="87"/>
      <c r="E4" s="87"/>
      <c r="F4" s="87"/>
      <c r="H4" s="54" t="s">
        <v>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ht="24" spans="1:255">
      <c r="A5" s="85" t="s">
        <v>7</v>
      </c>
      <c r="B5" s="85" t="s">
        <v>8</v>
      </c>
      <c r="C5" s="85" t="s">
        <v>7</v>
      </c>
      <c r="D5" s="85" t="s">
        <v>58</v>
      </c>
      <c r="E5" s="85" t="s">
        <v>59</v>
      </c>
      <c r="F5" s="85" t="s">
        <v>60</v>
      </c>
      <c r="H5" s="5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>
      <c r="A6" s="88" t="s">
        <v>61</v>
      </c>
      <c r="B6" s="88">
        <v>2053.41</v>
      </c>
      <c r="C6" s="89" t="s">
        <v>10</v>
      </c>
      <c r="D6" s="90">
        <v>2070.69</v>
      </c>
      <c r="E6" s="90"/>
      <c r="F6" s="90"/>
      <c r="H6" s="9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spans="1:255">
      <c r="A7" s="88" t="s">
        <v>62</v>
      </c>
      <c r="B7" s="88"/>
      <c r="C7" s="92" t="s">
        <v>12</v>
      </c>
      <c r="D7" s="90"/>
      <c r="E7" s="90"/>
      <c r="F7" s="90"/>
      <c r="H7" s="9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</row>
    <row r="8" spans="1:255">
      <c r="A8" s="93" t="s">
        <v>63</v>
      </c>
      <c r="B8" s="88"/>
      <c r="C8" s="92" t="s">
        <v>14</v>
      </c>
      <c r="D8" s="90"/>
      <c r="E8" s="90"/>
      <c r="F8" s="90"/>
      <c r="H8" s="9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spans="1:255">
      <c r="A9" s="88" t="s">
        <v>64</v>
      </c>
      <c r="B9" s="88"/>
      <c r="C9" s="92" t="s">
        <v>16</v>
      </c>
      <c r="D9" s="90"/>
      <c r="E9" s="90"/>
      <c r="F9" s="90"/>
      <c r="H9" s="9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pans="1:255">
      <c r="A10" s="88" t="s">
        <v>65</v>
      </c>
      <c r="B10" s="88"/>
      <c r="C10" s="92" t="s">
        <v>18</v>
      </c>
      <c r="D10" s="90"/>
      <c r="E10" s="90"/>
      <c r="F10" s="90"/>
      <c r="H10" s="9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>
      <c r="A11" s="88"/>
      <c r="B11" s="88"/>
      <c r="C11" s="94" t="s">
        <v>20</v>
      </c>
      <c r="D11" s="90"/>
      <c r="E11" s="90"/>
      <c r="F11" s="90"/>
      <c r="H11" s="9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255">
      <c r="A12" s="88"/>
      <c r="B12" s="88"/>
      <c r="C12" s="94"/>
      <c r="D12" s="90"/>
      <c r="E12" s="90"/>
      <c r="F12" s="90"/>
      <c r="H12" s="9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>
      <c r="A13" s="88" t="s">
        <v>66</v>
      </c>
      <c r="B13" s="88">
        <v>17.28</v>
      </c>
      <c r="C13" s="92"/>
      <c r="D13" s="90"/>
      <c r="E13" s="90"/>
      <c r="F13" s="90"/>
      <c r="H13" s="9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>
      <c r="A14" s="88" t="s">
        <v>62</v>
      </c>
      <c r="B14" s="88">
        <v>17.28</v>
      </c>
      <c r="C14" s="92"/>
      <c r="D14" s="90"/>
      <c r="E14" s="90"/>
      <c r="F14" s="90"/>
      <c r="H14" s="9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>
      <c r="A15" s="93" t="s">
        <v>63</v>
      </c>
      <c r="B15" s="88">
        <v>17.28</v>
      </c>
      <c r="C15" s="90"/>
      <c r="D15" s="90"/>
      <c r="E15" s="90"/>
      <c r="F15" s="90"/>
      <c r="H15" s="9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>
      <c r="A16" s="88" t="s">
        <v>67</v>
      </c>
      <c r="B16" s="88"/>
      <c r="C16" s="90"/>
      <c r="D16" s="90"/>
      <c r="E16" s="90"/>
      <c r="F16" s="90"/>
      <c r="H16" s="9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pans="1:255">
      <c r="A17" s="88" t="s">
        <v>65</v>
      </c>
      <c r="B17" s="88"/>
      <c r="C17" s="90"/>
      <c r="D17" s="90"/>
      <c r="E17" s="90"/>
      <c r="F17" s="90"/>
      <c r="H17" s="9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>
      <c r="A18" s="88"/>
      <c r="B18" s="88"/>
      <c r="C18" s="95" t="s">
        <v>68</v>
      </c>
      <c r="D18" s="90"/>
      <c r="E18" s="90"/>
      <c r="F18" s="90"/>
      <c r="H18" s="9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>
      <c r="A19" s="88"/>
      <c r="B19" s="88"/>
      <c r="C19" s="90"/>
      <c r="D19" s="90"/>
      <c r="E19" s="90"/>
      <c r="F19" s="90"/>
      <c r="H19" s="9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>
      <c r="A20" s="88"/>
      <c r="B20" s="88"/>
      <c r="C20" s="90"/>
      <c r="D20" s="90"/>
      <c r="E20" s="90"/>
      <c r="F20" s="90"/>
      <c r="H20" s="9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pans="1:255">
      <c r="A21" s="88"/>
      <c r="B21" s="88"/>
      <c r="C21" s="96"/>
      <c r="D21" s="90"/>
      <c r="E21" s="90"/>
      <c r="F21" s="90"/>
      <c r="H21" s="9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  <row r="22" spans="1:255">
      <c r="A22" s="85" t="s">
        <v>69</v>
      </c>
      <c r="B22" s="97">
        <f>B6+B13</f>
        <v>2070.69</v>
      </c>
      <c r="C22" s="98" t="s">
        <v>70</v>
      </c>
      <c r="D22" s="97">
        <f>D6+D13</f>
        <v>2070.69</v>
      </c>
      <c r="E22" s="99"/>
      <c r="F22" s="99"/>
      <c r="G22" s="100"/>
      <c r="H22" s="10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</sheetData>
  <mergeCells count="6">
    <mergeCell ref="A2:F2"/>
    <mergeCell ref="A3:B3"/>
    <mergeCell ref="C3:H3"/>
    <mergeCell ref="A4:B4"/>
    <mergeCell ref="C4:F4"/>
    <mergeCell ref="H4:H5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4"/>
  <sheetViews>
    <sheetView workbookViewId="0">
      <selection activeCell="A4" sqref="A4:J14"/>
    </sheetView>
  </sheetViews>
  <sheetFormatPr defaultColWidth="9.33333333333333" defaultRowHeight="12.75"/>
  <cols>
    <col min="1" max="3" width="5.66666666666667" style="63" customWidth="1"/>
    <col min="4" max="4" width="15.6666666666667" style="15" customWidth="1"/>
    <col min="5" max="5" width="11.6666666666667" style="15" customWidth="1"/>
    <col min="6" max="6" width="12" style="16" customWidth="1"/>
    <col min="7" max="7" width="8.33333333333333" style="16" customWidth="1"/>
    <col min="8" max="8" width="11.8333333333333" style="16" customWidth="1"/>
    <col min="9" max="9" width="9.33333333333333" style="15" customWidth="1"/>
    <col min="10" max="10" width="11.3333333333333" style="15" customWidth="1"/>
    <col min="11" max="16384" width="9.33333333333333" style="15"/>
  </cols>
  <sheetData>
    <row r="1" ht="20.25" spans="1:1">
      <c r="A1" s="2" t="s">
        <v>71</v>
      </c>
    </row>
    <row r="2" s="11" customFormat="1" spans="1:8">
      <c r="A2" s="64"/>
      <c r="B2" s="64"/>
      <c r="C2" s="64"/>
      <c r="F2" s="16"/>
      <c r="G2" s="16"/>
      <c r="H2" s="16"/>
    </row>
    <row r="3" ht="30" customHeight="1" spans="1:10">
      <c r="A3" s="21" t="s">
        <v>72</v>
      </c>
      <c r="B3" s="21"/>
      <c r="C3" s="21"/>
      <c r="D3" s="22"/>
      <c r="E3" s="22"/>
      <c r="F3" s="22"/>
      <c r="G3" s="22"/>
      <c r="H3" s="22"/>
      <c r="I3" s="78"/>
      <c r="J3" s="78"/>
    </row>
    <row r="4" spans="1:10">
      <c r="A4" s="65" t="s">
        <v>73</v>
      </c>
      <c r="B4" s="65"/>
      <c r="C4" s="65"/>
      <c r="D4" s="23"/>
      <c r="E4" s="23"/>
      <c r="F4" s="24"/>
      <c r="G4" s="24"/>
      <c r="H4" s="24"/>
      <c r="I4" s="23"/>
      <c r="J4" s="79" t="s">
        <v>3</v>
      </c>
    </row>
    <row r="5" s="13" customFormat="1" ht="20.1" customHeight="1" spans="1:10">
      <c r="A5" s="66" t="s">
        <v>74</v>
      </c>
      <c r="B5" s="66"/>
      <c r="C5" s="66"/>
      <c r="D5" s="54" t="s">
        <v>75</v>
      </c>
      <c r="E5" s="54" t="s">
        <v>76</v>
      </c>
      <c r="F5" s="54" t="s">
        <v>50</v>
      </c>
      <c r="G5" s="27" t="s">
        <v>51</v>
      </c>
      <c r="H5" s="27"/>
      <c r="I5" s="27"/>
      <c r="J5" s="54" t="s">
        <v>6</v>
      </c>
    </row>
    <row r="6" s="13" customFormat="1" ht="20.1" customHeight="1" spans="1:10">
      <c r="A6" s="66" t="s">
        <v>77</v>
      </c>
      <c r="B6" s="66" t="s">
        <v>78</v>
      </c>
      <c r="C6" s="66" t="s">
        <v>79</v>
      </c>
      <c r="D6" s="56"/>
      <c r="E6" s="56"/>
      <c r="F6" s="56"/>
      <c r="G6" s="27" t="s">
        <v>80</v>
      </c>
      <c r="H6" s="27" t="s">
        <v>81</v>
      </c>
      <c r="I6" s="29" t="s">
        <v>82</v>
      </c>
      <c r="J6" s="56"/>
    </row>
    <row r="7" s="13" customFormat="1" ht="20.1" customHeight="1" spans="1:10">
      <c r="A7" s="67" t="s">
        <v>58</v>
      </c>
      <c r="B7" s="68"/>
      <c r="C7" s="68"/>
      <c r="D7" s="69"/>
      <c r="E7" s="27">
        <f>F7+G7</f>
        <v>2070.69</v>
      </c>
      <c r="F7" s="27">
        <f t="shared" ref="F7:I7" si="0">F8+F12</f>
        <v>1720.69</v>
      </c>
      <c r="G7" s="27">
        <f t="shared" si="0"/>
        <v>350</v>
      </c>
      <c r="H7" s="27">
        <f t="shared" si="0"/>
        <v>350</v>
      </c>
      <c r="I7" s="27">
        <f t="shared" si="0"/>
        <v>0</v>
      </c>
      <c r="J7" s="27"/>
    </row>
    <row r="8" ht="20.1" customHeight="1" spans="1:10">
      <c r="A8" s="70" t="s">
        <v>83</v>
      </c>
      <c r="B8" s="71"/>
      <c r="C8" s="71"/>
      <c r="D8" s="72"/>
      <c r="E8" s="27">
        <f t="shared" ref="E8:E14" si="1">F8+G8</f>
        <v>1956.36</v>
      </c>
      <c r="F8" s="35">
        <f t="shared" ref="F8:H8" si="2">F9</f>
        <v>1606.36</v>
      </c>
      <c r="G8" s="35">
        <f t="shared" si="2"/>
        <v>350</v>
      </c>
      <c r="H8" s="35">
        <f t="shared" si="2"/>
        <v>350</v>
      </c>
      <c r="I8" s="34"/>
      <c r="J8" s="34"/>
    </row>
    <row r="9" ht="20.1" customHeight="1" spans="1:10">
      <c r="A9" s="70" t="s">
        <v>83</v>
      </c>
      <c r="B9" s="71" t="s">
        <v>84</v>
      </c>
      <c r="C9" s="71"/>
      <c r="D9" s="72" t="s">
        <v>44</v>
      </c>
      <c r="E9" s="27">
        <f t="shared" si="1"/>
        <v>1956.36</v>
      </c>
      <c r="F9" s="35">
        <f t="shared" ref="F9:I9" si="3">SUM(F10:F11)</f>
        <v>1606.36</v>
      </c>
      <c r="G9" s="35">
        <f t="shared" si="3"/>
        <v>350</v>
      </c>
      <c r="H9" s="35">
        <f t="shared" si="3"/>
        <v>350</v>
      </c>
      <c r="I9" s="35">
        <f t="shared" si="3"/>
        <v>0</v>
      </c>
      <c r="J9" s="34"/>
    </row>
    <row r="10" ht="20.1" customHeight="1" spans="1:10">
      <c r="A10" s="70" t="s">
        <v>83</v>
      </c>
      <c r="B10" s="71" t="s">
        <v>84</v>
      </c>
      <c r="C10" s="71" t="s">
        <v>84</v>
      </c>
      <c r="D10" s="72" t="s">
        <v>45</v>
      </c>
      <c r="E10" s="27">
        <f t="shared" si="1"/>
        <v>1030.18</v>
      </c>
      <c r="F10" s="35">
        <f>2.62+1027.56</f>
        <v>1030.18</v>
      </c>
      <c r="G10" s="35"/>
      <c r="H10" s="35"/>
      <c r="I10" s="34"/>
      <c r="J10" s="34"/>
    </row>
    <row r="11" ht="20.1" customHeight="1" spans="1:10">
      <c r="A11" s="70" t="s">
        <v>83</v>
      </c>
      <c r="B11" s="70" t="s">
        <v>85</v>
      </c>
      <c r="C11" s="70" t="s">
        <v>86</v>
      </c>
      <c r="D11" s="72" t="s">
        <v>46</v>
      </c>
      <c r="E11" s="27">
        <f t="shared" si="1"/>
        <v>926.18</v>
      </c>
      <c r="F11" s="35">
        <f>14.66+561.52</f>
        <v>576.18</v>
      </c>
      <c r="G11" s="35">
        <f>SUM(H11:I11)</f>
        <v>350</v>
      </c>
      <c r="H11" s="35">
        <v>350</v>
      </c>
      <c r="I11" s="34"/>
      <c r="J11" s="80" t="s">
        <v>87</v>
      </c>
    </row>
    <row r="12" ht="20.1" customHeight="1" spans="1:10">
      <c r="A12" s="71" t="s">
        <v>88</v>
      </c>
      <c r="B12" s="71"/>
      <c r="C12" s="71"/>
      <c r="D12" s="72" t="s">
        <v>89</v>
      </c>
      <c r="E12" s="27">
        <f t="shared" si="1"/>
        <v>114.33</v>
      </c>
      <c r="F12" s="35">
        <f>F13</f>
        <v>114.33</v>
      </c>
      <c r="G12" s="35"/>
      <c r="H12" s="35"/>
      <c r="I12" s="34"/>
      <c r="J12" s="34"/>
    </row>
    <row r="13" ht="20.1" customHeight="1" spans="1:10">
      <c r="A13" s="71" t="s">
        <v>88</v>
      </c>
      <c r="B13" s="71" t="s">
        <v>90</v>
      </c>
      <c r="C13" s="71"/>
      <c r="D13" s="72" t="s">
        <v>91</v>
      </c>
      <c r="E13" s="27">
        <f t="shared" si="1"/>
        <v>114.33</v>
      </c>
      <c r="F13" s="35">
        <f>F14</f>
        <v>114.33</v>
      </c>
      <c r="G13" s="35"/>
      <c r="H13" s="35"/>
      <c r="I13" s="34"/>
      <c r="J13" s="34"/>
    </row>
    <row r="14" ht="20.1" customHeight="1" spans="1:10">
      <c r="A14" s="71" t="s">
        <v>88</v>
      </c>
      <c r="B14" s="71" t="s">
        <v>90</v>
      </c>
      <c r="C14" s="71" t="s">
        <v>84</v>
      </c>
      <c r="D14" s="72" t="s">
        <v>92</v>
      </c>
      <c r="E14" s="27">
        <f t="shared" si="1"/>
        <v>114.33</v>
      </c>
      <c r="F14" s="35">
        <v>114.33</v>
      </c>
      <c r="G14" s="35"/>
      <c r="H14" s="35"/>
      <c r="I14" s="34"/>
      <c r="J14" s="34"/>
    </row>
    <row r="15" ht="20.1" customHeight="1" spans="1:10">
      <c r="A15" s="71" t="s">
        <v>20</v>
      </c>
      <c r="B15" s="71" t="s">
        <v>20</v>
      </c>
      <c r="C15" s="71" t="s">
        <v>20</v>
      </c>
      <c r="D15" s="73" t="s">
        <v>20</v>
      </c>
      <c r="E15" s="34"/>
      <c r="F15" s="35"/>
      <c r="G15" s="35"/>
      <c r="H15" s="35"/>
      <c r="I15" s="34"/>
      <c r="J15" s="34"/>
    </row>
    <row r="16" ht="20.1" customHeight="1" spans="1:10">
      <c r="A16" s="71" t="s">
        <v>20</v>
      </c>
      <c r="B16" s="71" t="s">
        <v>20</v>
      </c>
      <c r="C16" s="71" t="s">
        <v>20</v>
      </c>
      <c r="D16" s="73" t="s">
        <v>20</v>
      </c>
      <c r="E16" s="34"/>
      <c r="F16" s="35"/>
      <c r="G16" s="35"/>
      <c r="H16" s="35"/>
      <c r="I16" s="34"/>
      <c r="J16" s="34"/>
    </row>
    <row r="17" ht="20.1" customHeight="1" spans="1:10">
      <c r="A17" s="71" t="s">
        <v>20</v>
      </c>
      <c r="B17" s="71" t="s">
        <v>20</v>
      </c>
      <c r="C17" s="71" t="s">
        <v>20</v>
      </c>
      <c r="D17" s="73" t="s">
        <v>20</v>
      </c>
      <c r="E17" s="34"/>
      <c r="F17" s="35"/>
      <c r="G17" s="35"/>
      <c r="H17" s="35"/>
      <c r="I17" s="34"/>
      <c r="J17" s="34"/>
    </row>
    <row r="18" ht="20.1" customHeight="1" spans="1:10">
      <c r="A18" s="71" t="s">
        <v>20</v>
      </c>
      <c r="B18" s="71" t="s">
        <v>20</v>
      </c>
      <c r="C18" s="71" t="s">
        <v>20</v>
      </c>
      <c r="D18" s="73" t="s">
        <v>20</v>
      </c>
      <c r="E18" s="34"/>
      <c r="F18" s="35"/>
      <c r="G18" s="35"/>
      <c r="H18" s="35"/>
      <c r="I18" s="34"/>
      <c r="J18" s="34"/>
    </row>
    <row r="19" ht="20.1" customHeight="1" spans="1:10">
      <c r="A19" s="71"/>
      <c r="B19" s="71"/>
      <c r="C19" s="71"/>
      <c r="D19" s="27" t="s">
        <v>58</v>
      </c>
      <c r="E19" s="34"/>
      <c r="F19" s="35"/>
      <c r="G19" s="35"/>
      <c r="H19" s="35"/>
      <c r="I19" s="34"/>
      <c r="J19" s="34"/>
    </row>
    <row r="20" spans="1:3">
      <c r="A20" s="74"/>
      <c r="B20" s="74"/>
      <c r="C20" s="74"/>
    </row>
    <row r="21" spans="1:3">
      <c r="A21" s="75"/>
      <c r="B21" s="75"/>
      <c r="C21" s="75"/>
    </row>
    <row r="22" spans="1:3">
      <c r="A22" s="76"/>
      <c r="B22" s="77"/>
      <c r="C22" s="77"/>
    </row>
    <row r="23" spans="1:3">
      <c r="A23" s="75"/>
      <c r="B23" s="75"/>
      <c r="C23" s="75"/>
    </row>
    <row r="24" spans="1:3">
      <c r="A24" s="77"/>
      <c r="B24" s="77"/>
      <c r="C24" s="77"/>
    </row>
  </sheetData>
  <mergeCells count="8">
    <mergeCell ref="A3:J3"/>
    <mergeCell ref="A5:C5"/>
    <mergeCell ref="G5:I5"/>
    <mergeCell ref="A7:D7"/>
    <mergeCell ref="D5:D6"/>
    <mergeCell ref="E5:E6"/>
    <mergeCell ref="F5:F6"/>
    <mergeCell ref="J5:J6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1"/>
  <sheetViews>
    <sheetView topLeftCell="A7" workbookViewId="0">
      <selection activeCell="K24" sqref="K24"/>
    </sheetView>
  </sheetViews>
  <sheetFormatPr defaultColWidth="9.33333333333333" defaultRowHeight="12.75" outlineLevelCol="7"/>
  <cols>
    <col min="1" max="1" width="10.5" customWidth="1"/>
    <col min="2" max="2" width="30.3333333333333" customWidth="1"/>
    <col min="3" max="3" width="17.8333333333333" customWidth="1"/>
    <col min="4" max="4" width="12.8333333333333" style="43" customWidth="1"/>
    <col min="5" max="5" width="8.66666666666667" style="43" customWidth="1"/>
    <col min="6" max="6" width="4.5" customWidth="1"/>
  </cols>
  <sheetData>
    <row r="1" ht="20.25" spans="1:1">
      <c r="A1" s="2" t="s">
        <v>93</v>
      </c>
    </row>
    <row r="2" ht="18.75" spans="1:6">
      <c r="A2" s="46" t="s">
        <v>94</v>
      </c>
      <c r="B2" s="46"/>
      <c r="C2" s="46"/>
      <c r="D2" s="46"/>
      <c r="E2" s="46"/>
      <c r="F2" s="46"/>
    </row>
    <row r="3" ht="22.5" spans="1:6">
      <c r="A3" s="47" t="s">
        <v>95</v>
      </c>
      <c r="B3" s="47"/>
      <c r="C3" s="48"/>
      <c r="D3" s="48"/>
      <c r="F3" s="49" t="s">
        <v>3</v>
      </c>
    </row>
    <row r="4" spans="1:6">
      <c r="A4" s="50" t="s">
        <v>96</v>
      </c>
      <c r="B4" s="51"/>
      <c r="C4" s="52" t="s">
        <v>50</v>
      </c>
      <c r="D4" s="53"/>
      <c r="E4" s="51"/>
      <c r="F4" s="54" t="s">
        <v>6</v>
      </c>
    </row>
    <row r="5" spans="1:8">
      <c r="A5" s="55" t="s">
        <v>41</v>
      </c>
      <c r="B5" s="55" t="s">
        <v>42</v>
      </c>
      <c r="C5" s="55" t="s">
        <v>31</v>
      </c>
      <c r="D5" s="55" t="s">
        <v>97</v>
      </c>
      <c r="E5" s="55" t="s">
        <v>98</v>
      </c>
      <c r="F5" s="56"/>
      <c r="H5" s="57"/>
    </row>
    <row r="6" spans="1:6">
      <c r="A6" s="58"/>
      <c r="B6" s="55" t="s">
        <v>99</v>
      </c>
      <c r="C6" s="55">
        <f>SUM(D6:E6)</f>
        <v>1107.73</v>
      </c>
      <c r="D6" s="55">
        <f>SUM(D7:D12)</f>
        <v>1107.73</v>
      </c>
      <c r="E6" s="55">
        <f>SUM(E7:E12)</f>
        <v>0</v>
      </c>
      <c r="F6" s="59"/>
    </row>
    <row r="7" spans="1:6">
      <c r="A7" s="60">
        <v>30101</v>
      </c>
      <c r="B7" s="60" t="s">
        <v>100</v>
      </c>
      <c r="C7" s="58">
        <f t="shared" ref="C7:C29" si="0">SUM(D7:E7)</f>
        <v>450.74</v>
      </c>
      <c r="D7" s="58">
        <v>450.74</v>
      </c>
      <c r="E7" s="58"/>
      <c r="F7" s="59"/>
    </row>
    <row r="8" spans="1:6">
      <c r="A8" s="60">
        <v>30102</v>
      </c>
      <c r="B8" s="60" t="s">
        <v>101</v>
      </c>
      <c r="C8" s="58">
        <f t="shared" si="0"/>
        <v>283.36</v>
      </c>
      <c r="D8" s="58">
        <v>283.36</v>
      </c>
      <c r="E8" s="58"/>
      <c r="F8" s="59"/>
    </row>
    <row r="9" spans="1:6">
      <c r="A9" s="60">
        <v>30103</v>
      </c>
      <c r="B9" s="61" t="s">
        <v>102</v>
      </c>
      <c r="C9" s="58">
        <f t="shared" si="0"/>
        <v>23.28</v>
      </c>
      <c r="D9" s="58">
        <v>23.28</v>
      </c>
      <c r="E9" s="58"/>
      <c r="F9" s="59"/>
    </row>
    <row r="10" spans="1:6">
      <c r="A10" s="60">
        <v>30104</v>
      </c>
      <c r="B10" s="61" t="s">
        <v>103</v>
      </c>
      <c r="C10" s="58">
        <f t="shared" si="0"/>
        <v>1.87</v>
      </c>
      <c r="D10" s="58">
        <v>1.87</v>
      </c>
      <c r="E10" s="58"/>
      <c r="F10" s="59"/>
    </row>
    <row r="11" spans="1:6">
      <c r="A11" s="60">
        <v>30107</v>
      </c>
      <c r="B11" s="61" t="s">
        <v>104</v>
      </c>
      <c r="C11" s="58">
        <f t="shared" si="0"/>
        <v>195.92</v>
      </c>
      <c r="D11" s="58">
        <v>195.92</v>
      </c>
      <c r="E11" s="58"/>
      <c r="F11" s="59"/>
    </row>
    <row r="12" spans="1:6">
      <c r="A12" s="60">
        <v>30108</v>
      </c>
      <c r="B12" s="61" t="s">
        <v>105</v>
      </c>
      <c r="C12" s="58">
        <f t="shared" si="0"/>
        <v>152.56</v>
      </c>
      <c r="D12" s="58">
        <v>152.56</v>
      </c>
      <c r="E12" s="58"/>
      <c r="F12" s="59"/>
    </row>
    <row r="13" spans="1:6">
      <c r="A13" s="60"/>
      <c r="B13" s="55" t="s">
        <v>106</v>
      </c>
      <c r="C13" s="55">
        <f>SUM(C14:C22)</f>
        <v>257.92</v>
      </c>
      <c r="D13" s="55">
        <f>SUM(D14:D22)</f>
        <v>79.02</v>
      </c>
      <c r="E13" s="55">
        <f>SUM(E14:E22)</f>
        <v>178.9</v>
      </c>
      <c r="F13" s="59"/>
    </row>
    <row r="14" spans="1:6">
      <c r="A14" s="60">
        <v>30201</v>
      </c>
      <c r="B14" s="60" t="s">
        <v>107</v>
      </c>
      <c r="C14" s="58">
        <f>SUM(D14:E14)</f>
        <v>40</v>
      </c>
      <c r="D14" s="58"/>
      <c r="E14" s="58">
        <v>40</v>
      </c>
      <c r="F14" s="59"/>
    </row>
    <row r="15" spans="1:6">
      <c r="A15" s="60">
        <v>30202</v>
      </c>
      <c r="B15" s="60" t="s">
        <v>108</v>
      </c>
      <c r="C15" s="58">
        <f t="shared" ref="C15:C22" si="1">SUM(D15:E15)</f>
        <v>27.36</v>
      </c>
      <c r="D15" s="58"/>
      <c r="E15" s="58">
        <f>17.28+10.08</f>
        <v>27.36</v>
      </c>
      <c r="F15" s="59"/>
    </row>
    <row r="16" spans="1:6">
      <c r="A16" s="60">
        <v>30211</v>
      </c>
      <c r="B16" s="62" t="s">
        <v>109</v>
      </c>
      <c r="C16" s="58">
        <f t="shared" si="1"/>
        <v>18</v>
      </c>
      <c r="D16" s="58"/>
      <c r="E16" s="58">
        <v>18</v>
      </c>
      <c r="F16" s="59"/>
    </row>
    <row r="17" spans="1:6">
      <c r="A17" s="60">
        <v>30215</v>
      </c>
      <c r="B17" s="62" t="s">
        <v>110</v>
      </c>
      <c r="C17" s="58">
        <f t="shared" si="1"/>
        <v>20</v>
      </c>
      <c r="D17" s="58"/>
      <c r="E17" s="58">
        <v>20</v>
      </c>
      <c r="F17" s="59"/>
    </row>
    <row r="18" spans="1:6">
      <c r="A18" s="60">
        <v>30216</v>
      </c>
      <c r="B18" s="62" t="s">
        <v>111</v>
      </c>
      <c r="C18" s="58">
        <f t="shared" si="1"/>
        <v>20</v>
      </c>
      <c r="D18" s="58"/>
      <c r="E18" s="58">
        <v>20</v>
      </c>
      <c r="F18" s="59"/>
    </row>
    <row r="19" spans="1:6">
      <c r="A19" s="60" t="s">
        <v>112</v>
      </c>
      <c r="B19" s="62" t="s">
        <v>113</v>
      </c>
      <c r="C19" s="58">
        <f t="shared" si="1"/>
        <v>15</v>
      </c>
      <c r="D19" s="58"/>
      <c r="E19" s="58">
        <v>15</v>
      </c>
      <c r="F19" s="59"/>
    </row>
    <row r="20" spans="1:6">
      <c r="A20" s="60">
        <v>30228</v>
      </c>
      <c r="B20" s="62" t="s">
        <v>114</v>
      </c>
      <c r="C20" s="58">
        <f t="shared" si="1"/>
        <v>17.14</v>
      </c>
      <c r="D20" s="58"/>
      <c r="E20" s="58">
        <v>17.14</v>
      </c>
      <c r="F20" s="59"/>
    </row>
    <row r="21" spans="1:6">
      <c r="A21" s="60">
        <v>30231</v>
      </c>
      <c r="B21" s="62" t="s">
        <v>115</v>
      </c>
      <c r="C21" s="58">
        <f t="shared" si="1"/>
        <v>21.4</v>
      </c>
      <c r="D21" s="58"/>
      <c r="E21" s="58">
        <v>21.4</v>
      </c>
      <c r="F21" s="59"/>
    </row>
    <row r="22" spans="1:6">
      <c r="A22" s="60">
        <v>30239</v>
      </c>
      <c r="B22" s="62" t="s">
        <v>116</v>
      </c>
      <c r="C22" s="58">
        <f t="shared" si="1"/>
        <v>79.02</v>
      </c>
      <c r="D22" s="58">
        <v>79.02</v>
      </c>
      <c r="E22" s="58"/>
      <c r="F22" s="59"/>
    </row>
    <row r="23" spans="1:6">
      <c r="A23" s="60"/>
      <c r="B23" s="55" t="s">
        <v>117</v>
      </c>
      <c r="C23" s="55">
        <f>SUM(C24:C27)</f>
        <v>355.04</v>
      </c>
      <c r="D23" s="55">
        <f>SUM(D24:D27)</f>
        <v>355.04</v>
      </c>
      <c r="E23" s="55">
        <f>SUM(E24:E27)</f>
        <v>0</v>
      </c>
      <c r="F23" s="59"/>
    </row>
    <row r="24" spans="1:6">
      <c r="A24" s="60">
        <v>30301</v>
      </c>
      <c r="B24" s="60" t="s">
        <v>118</v>
      </c>
      <c r="C24" s="58">
        <f t="shared" si="0"/>
        <v>90.03</v>
      </c>
      <c r="D24" s="58">
        <v>90.03</v>
      </c>
      <c r="E24" s="58"/>
      <c r="F24" s="59"/>
    </row>
    <row r="25" spans="1:6">
      <c r="A25" s="60">
        <v>30302</v>
      </c>
      <c r="B25" s="60" t="s">
        <v>119</v>
      </c>
      <c r="C25" s="58">
        <f t="shared" si="0"/>
        <v>147.38</v>
      </c>
      <c r="D25" s="58">
        <v>147.38</v>
      </c>
      <c r="E25" s="58"/>
      <c r="F25" s="59"/>
    </row>
    <row r="26" spans="1:6">
      <c r="A26" s="60">
        <v>30304</v>
      </c>
      <c r="B26" s="61" t="s">
        <v>120</v>
      </c>
      <c r="C26" s="58">
        <f t="shared" si="0"/>
        <v>3.3</v>
      </c>
      <c r="D26" s="58">
        <v>3.3</v>
      </c>
      <c r="E26" s="58"/>
      <c r="F26" s="59"/>
    </row>
    <row r="27" spans="1:6">
      <c r="A27" s="60">
        <v>30311</v>
      </c>
      <c r="B27" s="61" t="s">
        <v>121</v>
      </c>
      <c r="C27" s="58">
        <f t="shared" si="0"/>
        <v>114.33</v>
      </c>
      <c r="D27" s="58">
        <v>114.33</v>
      </c>
      <c r="E27" s="58"/>
      <c r="F27" s="59"/>
    </row>
    <row r="28" spans="1:6">
      <c r="A28" s="60"/>
      <c r="B28" s="55" t="s">
        <v>122</v>
      </c>
      <c r="C28" s="58">
        <f t="shared" si="0"/>
        <v>0</v>
      </c>
      <c r="D28" s="58"/>
      <c r="E28" s="58"/>
      <c r="F28" s="59"/>
    </row>
    <row r="29" spans="1:6">
      <c r="A29" s="60">
        <v>31002</v>
      </c>
      <c r="B29" s="60" t="s">
        <v>123</v>
      </c>
      <c r="C29" s="58">
        <f t="shared" si="0"/>
        <v>0</v>
      </c>
      <c r="D29" s="58"/>
      <c r="E29" s="58"/>
      <c r="F29" s="59"/>
    </row>
    <row r="30" spans="1:6">
      <c r="A30" s="58"/>
      <c r="B30" s="55" t="s">
        <v>31</v>
      </c>
      <c r="C30" s="55">
        <f>C6+C13+C23+C28</f>
        <v>1720.69</v>
      </c>
      <c r="D30" s="55">
        <f>D6+D13+D23+D28</f>
        <v>1541.79</v>
      </c>
      <c r="E30" s="55">
        <f>E6+E13+E23+E28</f>
        <v>178.9</v>
      </c>
      <c r="F30" s="59"/>
    </row>
    <row r="31" spans="1:1">
      <c r="A31" s="57"/>
    </row>
  </sheetData>
  <mergeCells count="5">
    <mergeCell ref="A2:F2"/>
    <mergeCell ref="A3:B3"/>
    <mergeCell ref="A4:B4"/>
    <mergeCell ref="C4:E4"/>
    <mergeCell ref="F4:F5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workbookViewId="0">
      <selection activeCell="K20" sqref="K20"/>
    </sheetView>
  </sheetViews>
  <sheetFormatPr defaultColWidth="9.33333333333333" defaultRowHeight="12.75" outlineLevelCol="6"/>
  <cols>
    <col min="1" max="1" width="24.6666666666667" style="15" customWidth="1"/>
    <col min="2" max="3" width="17.1666666666667" style="16" customWidth="1"/>
    <col min="4" max="4" width="9.16666666666667" style="16" customWidth="1"/>
    <col min="5" max="5" width="26.3333333333333" style="16" customWidth="1"/>
    <col min="6" max="6" width="11.5" style="15" customWidth="1"/>
    <col min="7" max="7" width="16.8333333333333" style="15" customWidth="1"/>
    <col min="8" max="16384" width="9.33333333333333" style="15"/>
  </cols>
  <sheetData>
    <row r="1" ht="20.25" spans="1:2">
      <c r="A1" s="17" t="s">
        <v>124</v>
      </c>
      <c r="B1" s="18"/>
    </row>
    <row r="2" s="11" customFormat="1" spans="1:5">
      <c r="A2" s="19" t="s">
        <v>125</v>
      </c>
      <c r="B2" s="20"/>
      <c r="C2" s="16"/>
      <c r="D2" s="16"/>
      <c r="E2" s="16"/>
    </row>
    <row r="3" ht="30" customHeight="1" spans="1:7">
      <c r="A3" s="21" t="s">
        <v>126</v>
      </c>
      <c r="B3" s="21"/>
      <c r="C3" s="22"/>
      <c r="D3" s="22"/>
      <c r="E3" s="22"/>
      <c r="F3" s="22"/>
      <c r="G3" s="22"/>
    </row>
    <row r="4" spans="1:7">
      <c r="A4" s="23"/>
      <c r="B4" s="24"/>
      <c r="C4" s="24"/>
      <c r="D4" s="25"/>
      <c r="E4" s="25"/>
      <c r="G4" s="26" t="s">
        <v>127</v>
      </c>
    </row>
    <row r="5" s="12" customFormat="1" ht="59.25" customHeight="1" spans="1:7">
      <c r="A5" s="27" t="s">
        <v>7</v>
      </c>
      <c r="B5" s="28" t="s">
        <v>128</v>
      </c>
      <c r="C5" s="28" t="s">
        <v>129</v>
      </c>
      <c r="D5" s="29" t="s">
        <v>130</v>
      </c>
      <c r="E5" s="29" t="s">
        <v>131</v>
      </c>
      <c r="F5" s="29" t="s">
        <v>132</v>
      </c>
      <c r="G5" s="27" t="s">
        <v>6</v>
      </c>
    </row>
    <row r="6" s="13" customFormat="1" spans="1:7">
      <c r="A6" s="27" t="s">
        <v>58</v>
      </c>
      <c r="B6" s="27">
        <f>SUM(B8+B9)</f>
        <v>51</v>
      </c>
      <c r="C6" s="27">
        <f>SUM(C8+C9)</f>
        <v>36.4</v>
      </c>
      <c r="D6" s="30">
        <v>-0.405</v>
      </c>
      <c r="E6" s="31" t="s">
        <v>133</v>
      </c>
      <c r="F6" s="32">
        <v>0.0177</v>
      </c>
      <c r="G6" s="33"/>
    </row>
    <row r="7" spans="1:7">
      <c r="A7" s="34" t="s">
        <v>134</v>
      </c>
      <c r="B7" s="35">
        <v>0</v>
      </c>
      <c r="C7" s="35">
        <v>0</v>
      </c>
      <c r="D7" s="35">
        <v>0</v>
      </c>
      <c r="E7" s="31" t="s">
        <v>135</v>
      </c>
      <c r="F7" s="35"/>
      <c r="G7" s="36"/>
    </row>
    <row r="8" spans="1:7">
      <c r="A8" s="34" t="s">
        <v>136</v>
      </c>
      <c r="B8" s="35">
        <v>15</v>
      </c>
      <c r="C8" s="35">
        <v>15</v>
      </c>
      <c r="D8" s="35">
        <v>0</v>
      </c>
      <c r="E8" s="31" t="s">
        <v>135</v>
      </c>
      <c r="F8" s="37">
        <v>0.0073</v>
      </c>
      <c r="G8" s="34"/>
    </row>
    <row r="9" spans="1:7">
      <c r="A9" s="34" t="s">
        <v>137</v>
      </c>
      <c r="B9" s="35">
        <f>B10</f>
        <v>36</v>
      </c>
      <c r="C9" s="35">
        <f>C10</f>
        <v>21.4</v>
      </c>
      <c r="D9" s="38">
        <v>-0.405</v>
      </c>
      <c r="E9" s="31" t="s">
        <v>133</v>
      </c>
      <c r="F9" s="37">
        <v>0.0104</v>
      </c>
      <c r="G9" s="34"/>
    </row>
    <row r="10" spans="1:7">
      <c r="A10" s="34" t="s">
        <v>138</v>
      </c>
      <c r="B10" s="35">
        <v>36</v>
      </c>
      <c r="C10" s="35">
        <v>21.4</v>
      </c>
      <c r="D10" s="38">
        <v>-0.405</v>
      </c>
      <c r="E10" s="31" t="s">
        <v>133</v>
      </c>
      <c r="F10" s="37">
        <v>0.0104</v>
      </c>
      <c r="G10" s="39"/>
    </row>
    <row r="11" spans="1:7">
      <c r="A11" s="34" t="s">
        <v>139</v>
      </c>
      <c r="B11" s="35" t="s">
        <v>140</v>
      </c>
      <c r="C11" s="35" t="s">
        <v>140</v>
      </c>
      <c r="D11" s="35" t="s">
        <v>140</v>
      </c>
      <c r="E11" s="35" t="s">
        <v>140</v>
      </c>
      <c r="F11" s="35" t="s">
        <v>140</v>
      </c>
      <c r="G11" s="36"/>
    </row>
    <row r="14" s="11" customFormat="1" spans="1:6">
      <c r="A14" s="40" t="s">
        <v>141</v>
      </c>
      <c r="B14" s="41"/>
      <c r="C14" s="41"/>
      <c r="D14" s="41"/>
      <c r="E14" s="41"/>
      <c r="F14" s="41"/>
    </row>
    <row r="15" s="11" customFormat="1" spans="1:5">
      <c r="A15" s="42" t="s">
        <v>142</v>
      </c>
      <c r="B15" s="16"/>
      <c r="C15" s="16"/>
      <c r="D15" s="16"/>
      <c r="E15" s="16"/>
    </row>
    <row r="16" s="11" customFormat="1" spans="1:5">
      <c r="A16" s="11" t="s">
        <v>143</v>
      </c>
      <c r="B16" s="16"/>
      <c r="C16" s="16"/>
      <c r="D16" s="16"/>
      <c r="E16" s="16"/>
    </row>
    <row r="17" s="11" customFormat="1" spans="1:5">
      <c r="A17" s="11" t="s">
        <v>144</v>
      </c>
      <c r="B17" s="16"/>
      <c r="C17" s="16"/>
      <c r="D17" s="16"/>
      <c r="E17" s="16"/>
    </row>
    <row r="18" s="11" customFormat="1" spans="1:5">
      <c r="A18" s="42" t="s">
        <v>145</v>
      </c>
      <c r="B18" s="16"/>
      <c r="C18" s="16"/>
      <c r="D18" s="16"/>
      <c r="E18" s="16"/>
    </row>
    <row r="19" s="11" customFormat="1" spans="1:5">
      <c r="A19" s="42" t="s">
        <v>146</v>
      </c>
      <c r="B19" s="43"/>
      <c r="C19" s="16"/>
      <c r="D19" s="16"/>
      <c r="E19" s="16"/>
    </row>
    <row r="20" s="14" customFormat="1" ht="25.5" customHeight="1" spans="1:7">
      <c r="A20" s="44" t="s">
        <v>147</v>
      </c>
      <c r="B20" s="44"/>
      <c r="C20" s="44"/>
      <c r="D20" s="44"/>
      <c r="E20" s="44"/>
      <c r="F20" s="44"/>
      <c r="G20" s="44"/>
    </row>
    <row r="21" s="11" customFormat="1" ht="21.75" customHeight="1" spans="1:7">
      <c r="A21" s="45" t="s">
        <v>148</v>
      </c>
      <c r="B21" s="45"/>
      <c r="C21" s="45"/>
      <c r="D21" s="45"/>
      <c r="E21" s="45"/>
      <c r="F21" s="45"/>
      <c r="G21" s="45"/>
    </row>
    <row r="22" s="11" customFormat="1" spans="2:5">
      <c r="B22" s="16"/>
      <c r="C22" s="16"/>
      <c r="D22" s="16"/>
      <c r="E22" s="16"/>
    </row>
    <row r="23" s="11" customFormat="1" spans="2:5">
      <c r="B23" s="16"/>
      <c r="C23" s="16"/>
      <c r="D23" s="16"/>
      <c r="E23" s="16"/>
    </row>
    <row r="24" s="11" customFormat="1" spans="2:5">
      <c r="B24" s="16"/>
      <c r="C24" s="16"/>
      <c r="D24" s="16"/>
      <c r="E24" s="16"/>
    </row>
    <row r="25" s="11" customFormat="1" spans="2:5">
      <c r="B25" s="16"/>
      <c r="C25" s="16"/>
      <c r="D25" s="16"/>
      <c r="E25" s="16"/>
    </row>
    <row r="26" s="11" customFormat="1" spans="2:5">
      <c r="B26" s="16"/>
      <c r="C26" s="16"/>
      <c r="D26" s="16"/>
      <c r="E26" s="16"/>
    </row>
  </sheetData>
  <mergeCells count="4">
    <mergeCell ref="A3:G3"/>
    <mergeCell ref="A14:F14"/>
    <mergeCell ref="A20:G20"/>
    <mergeCell ref="A21:G21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3" sqref="A3:F8"/>
    </sheetView>
  </sheetViews>
  <sheetFormatPr defaultColWidth="9.33333333333333" defaultRowHeight="12.75" outlineLevelCol="5"/>
  <cols>
    <col min="1" max="1" width="13.3333333333333" style="1" customWidth="1"/>
    <col min="2" max="2" width="14.3333333333333" style="1" customWidth="1"/>
    <col min="3" max="3" width="15.5" style="1" customWidth="1"/>
    <col min="4" max="4" width="27.8333333333333" style="1" customWidth="1"/>
    <col min="5" max="5" width="18.5" style="1" customWidth="1"/>
    <col min="6" max="6" width="16.3333333333333" style="1" customWidth="1"/>
    <col min="7" max="16384" width="9.33333333333333" style="1"/>
  </cols>
  <sheetData>
    <row r="1" ht="20.25" spans="1:1">
      <c r="A1" s="2" t="s">
        <v>149</v>
      </c>
    </row>
    <row r="2" ht="20.25" spans="1:6">
      <c r="A2" s="3" t="s">
        <v>150</v>
      </c>
      <c r="B2" s="3"/>
      <c r="C2" s="3"/>
      <c r="D2" s="3"/>
      <c r="E2" s="3"/>
      <c r="F2" s="3"/>
    </row>
    <row r="3" spans="6:6">
      <c r="F3" s="4" t="s">
        <v>3</v>
      </c>
    </row>
    <row r="4" ht="13.5" spans="1:6">
      <c r="A4" s="5" t="s">
        <v>74</v>
      </c>
      <c r="B4" s="5" t="s">
        <v>75</v>
      </c>
      <c r="C4" s="6" t="s">
        <v>151</v>
      </c>
      <c r="D4" s="7"/>
      <c r="E4" s="8"/>
      <c r="F4" s="9" t="s">
        <v>6</v>
      </c>
    </row>
    <row r="5" ht="13.5" spans="1:6">
      <c r="A5" s="5"/>
      <c r="B5" s="5"/>
      <c r="C5" s="9" t="s">
        <v>58</v>
      </c>
      <c r="D5" s="9" t="s">
        <v>50</v>
      </c>
      <c r="E5" s="9" t="s">
        <v>51</v>
      </c>
      <c r="F5" s="9"/>
    </row>
    <row r="6" spans="1:6">
      <c r="A6" s="10"/>
      <c r="B6" s="10"/>
      <c r="C6" s="10"/>
      <c r="D6" s="10"/>
      <c r="E6" s="10"/>
      <c r="F6" s="10"/>
    </row>
    <row r="7" spans="1:6">
      <c r="A7" s="10"/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>
      <c r="A9" s="10"/>
      <c r="B9" s="10"/>
      <c r="C9" s="10"/>
      <c r="D9" s="10"/>
      <c r="E9" s="10"/>
      <c r="F9" s="10"/>
    </row>
    <row r="10" spans="1:6">
      <c r="A10" s="10"/>
      <c r="B10" s="10"/>
      <c r="C10" s="10"/>
      <c r="D10" s="10"/>
      <c r="E10" s="10"/>
      <c r="F10" s="10"/>
    </row>
    <row r="11" spans="1:6">
      <c r="A11" s="10"/>
      <c r="B11" s="10"/>
      <c r="C11" s="10"/>
      <c r="D11" s="10"/>
      <c r="E11" s="10"/>
      <c r="F11" s="10"/>
    </row>
    <row r="12" ht="13.5" spans="1:6">
      <c r="A12" s="10"/>
      <c r="B12" s="9" t="s">
        <v>58</v>
      </c>
      <c r="C12" s="10"/>
      <c r="D12" s="10"/>
      <c r="E12" s="10"/>
      <c r="F12" s="10"/>
    </row>
  </sheetData>
  <mergeCells count="4">
    <mergeCell ref="A2:F2"/>
    <mergeCell ref="C4:E4"/>
    <mergeCell ref="A4:A5"/>
    <mergeCell ref="B4:B5"/>
  </mergeCells>
  <pageMargins left="0.699305555555556" right="0.699305555555556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gzcz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表1部门收支预算总表</vt:lpstr>
      <vt:lpstr>表2部门收入总表</vt:lpstr>
      <vt:lpstr>表3部门支出总表</vt:lpstr>
      <vt:lpstr>表4财政拨款收支总表</vt:lpstr>
      <vt:lpstr>表5一般公共预算支出表</vt:lpstr>
      <vt:lpstr>表6一般公共预算基本支出表</vt:lpstr>
      <vt:lpstr>表7一般公共预算“三公”经费财政拨款支出</vt:lpstr>
      <vt:lpstr>表8政府性基金预算支出表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pc</cp:lastModifiedBy>
  <cp:revision>1</cp:revision>
  <dcterms:created xsi:type="dcterms:W3CDTF">2013-03-03T08:22:18Z</dcterms:created>
  <cp:lastPrinted>2017-02-08T06:29:30Z</cp:lastPrinted>
  <dcterms:modified xsi:type="dcterms:W3CDTF">2017-02-10T07:57:35Z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