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485"/>
  </bookViews>
  <sheets>
    <sheet name="市级评分表" sheetId="1" r:id="rId1"/>
    <sheet name="市、县级评分汇总计算体系" sheetId="9" state="hidden" r:id="rId2"/>
    <sheet name="种养殖" sheetId="3" state="hidden" r:id="rId3"/>
    <sheet name="资产收益" sheetId="6" state="hidden" r:id="rId4"/>
    <sheet name="农村环境整治" sheetId="4" state="hidden" r:id="rId5"/>
    <sheet name="危房改造" sheetId="11" state="hidden" r:id="rId6"/>
    <sheet name="基础设施" sheetId="12" state="hidden" r:id="rId7"/>
  </sheets>
  <definedNames>
    <definedName name="_xlnm.Print_Area" localSheetId="0">市级评分表!$A$1:$M$23</definedName>
  </definedNames>
  <calcPr calcId="144525"/>
</workbook>
</file>

<file path=xl/sharedStrings.xml><?xml version="1.0" encoding="utf-8"?>
<sst xmlns="http://schemas.openxmlformats.org/spreadsheetml/2006/main" count="396" uniqueCount="231">
  <si>
    <r>
      <rPr>
        <b/>
        <sz val="8"/>
        <color theme="1"/>
        <rFont val="仿宋_GB2312"/>
        <charset val="134"/>
      </rPr>
      <t>一级指标</t>
    </r>
  </si>
  <si>
    <r>
      <rPr>
        <b/>
        <sz val="8"/>
        <color theme="1"/>
        <rFont val="仿宋_GB2312"/>
        <charset val="134"/>
      </rPr>
      <t>权重</t>
    </r>
  </si>
  <si>
    <r>
      <rPr>
        <b/>
        <sz val="8"/>
        <color theme="1"/>
        <rFont val="仿宋_GB2312"/>
        <charset val="134"/>
      </rPr>
      <t>二级指标</t>
    </r>
  </si>
  <si>
    <r>
      <rPr>
        <b/>
        <sz val="8"/>
        <color theme="1"/>
        <rFont val="仿宋_GB2312"/>
        <charset val="134"/>
      </rPr>
      <t>三级指标</t>
    </r>
  </si>
  <si>
    <r>
      <rPr>
        <b/>
        <sz val="8"/>
        <color theme="1"/>
        <rFont val="仿宋_GB2312"/>
        <charset val="134"/>
      </rPr>
      <t>分值</t>
    </r>
  </si>
  <si>
    <r>
      <rPr>
        <b/>
        <sz val="8"/>
        <color theme="1"/>
        <rFont val="仿宋_GB2312"/>
        <charset val="134"/>
      </rPr>
      <t>加权得分</t>
    </r>
  </si>
  <si>
    <r>
      <rPr>
        <b/>
        <sz val="8"/>
        <color theme="1"/>
        <rFont val="仿宋_GB2312"/>
        <charset val="134"/>
      </rPr>
      <t>评价要点</t>
    </r>
  </si>
  <si>
    <r>
      <rPr>
        <b/>
        <sz val="8"/>
        <color theme="1"/>
        <rFont val="仿宋_GB2312"/>
        <charset val="134"/>
      </rPr>
      <t>计分标准（</t>
    </r>
    <r>
      <rPr>
        <b/>
        <sz val="8"/>
        <color theme="1"/>
        <rFont val="Times New Roman"/>
        <charset val="134"/>
      </rPr>
      <t>100</t>
    </r>
    <r>
      <rPr>
        <b/>
        <sz val="8"/>
        <color theme="1"/>
        <rFont val="仿宋_GB2312"/>
        <charset val="134"/>
      </rPr>
      <t>分制）</t>
    </r>
  </si>
  <si>
    <r>
      <rPr>
        <b/>
        <sz val="8"/>
        <color theme="1"/>
        <rFont val="仿宋_GB2312"/>
        <charset val="134"/>
      </rPr>
      <t>证据</t>
    </r>
  </si>
  <si>
    <r>
      <rPr>
        <b/>
        <sz val="8"/>
        <color theme="1"/>
        <rFont val="仿宋_GB2312"/>
        <charset val="134"/>
      </rPr>
      <t>证据来源</t>
    </r>
  </si>
  <si>
    <r>
      <rPr>
        <b/>
        <sz val="8"/>
        <color theme="1"/>
        <rFont val="仿宋_GB2312"/>
        <charset val="134"/>
      </rPr>
      <t>评价方式</t>
    </r>
  </si>
  <si>
    <r>
      <rPr>
        <sz val="8"/>
        <color theme="1"/>
        <rFont val="仿宋_GB2312"/>
        <charset val="134"/>
      </rPr>
      <t>项目决策</t>
    </r>
  </si>
  <si>
    <r>
      <rPr>
        <sz val="8"/>
        <color theme="1"/>
        <rFont val="仿宋_GB2312"/>
        <charset val="134"/>
      </rPr>
      <t>项目立项</t>
    </r>
  </si>
  <si>
    <r>
      <rPr>
        <sz val="8"/>
        <rFont val="仿宋_GB2312"/>
        <charset val="134"/>
      </rPr>
      <t>项目立项规范性</t>
    </r>
  </si>
  <si>
    <r>
      <rPr>
        <sz val="8"/>
        <rFont val="仿宋_GB2312"/>
        <charset val="134"/>
      </rPr>
      <t>项目的申请、设立过程是否符合相关要求，用以反映和考核项目立项的规范情况。</t>
    </r>
  </si>
  <si>
    <r>
      <rPr>
        <sz val="8"/>
        <rFont val="仿宋_GB2312"/>
        <charset val="134"/>
      </rPr>
      <t>项目设立报批文件相当规范，</t>
    </r>
    <r>
      <rPr>
        <sz val="8"/>
        <rFont val="Times New Roman"/>
        <charset val="134"/>
      </rPr>
      <t>90</t>
    </r>
    <r>
      <rPr>
        <sz val="8"/>
        <rFont val="仿宋_GB2312"/>
        <charset val="134"/>
      </rPr>
      <t>分（含</t>
    </r>
    <r>
      <rPr>
        <sz val="8"/>
        <rFont val="Times New Roman"/>
        <charset val="134"/>
      </rPr>
      <t>90</t>
    </r>
    <r>
      <rPr>
        <sz val="8"/>
        <rFont val="仿宋_GB2312"/>
        <charset val="134"/>
      </rPr>
      <t>分）～</t>
    </r>
    <r>
      <rPr>
        <sz val="8"/>
        <rFont val="Times New Roman"/>
        <charset val="134"/>
      </rPr>
      <t>100</t>
    </r>
    <r>
      <rPr>
        <sz val="8"/>
        <rFont val="仿宋_GB2312"/>
        <charset val="134"/>
      </rPr>
      <t>分；</t>
    </r>
    <r>
      <rPr>
        <sz val="8"/>
        <rFont val="Times New Roman"/>
        <charset val="134"/>
      </rPr>
      <t xml:space="preserve">
</t>
    </r>
    <r>
      <rPr>
        <sz val="8"/>
        <rFont val="仿宋_GB2312"/>
        <charset val="134"/>
      </rPr>
      <t>项目设立报批文件比较完备，</t>
    </r>
    <r>
      <rPr>
        <sz val="8"/>
        <rFont val="Times New Roman"/>
        <charset val="134"/>
      </rPr>
      <t>80</t>
    </r>
    <r>
      <rPr>
        <sz val="8"/>
        <rFont val="仿宋_GB2312"/>
        <charset val="134"/>
      </rPr>
      <t>分（含</t>
    </r>
    <r>
      <rPr>
        <sz val="8"/>
        <rFont val="Times New Roman"/>
        <charset val="134"/>
      </rPr>
      <t>80</t>
    </r>
    <r>
      <rPr>
        <sz val="8"/>
        <rFont val="仿宋_GB2312"/>
        <charset val="134"/>
      </rPr>
      <t>分）～</t>
    </r>
    <r>
      <rPr>
        <sz val="8"/>
        <rFont val="Times New Roman"/>
        <charset val="134"/>
      </rPr>
      <t>90</t>
    </r>
    <r>
      <rPr>
        <sz val="8"/>
        <rFont val="仿宋_GB2312"/>
        <charset val="134"/>
      </rPr>
      <t>分；</t>
    </r>
    <r>
      <rPr>
        <sz val="8"/>
        <rFont val="Times New Roman"/>
        <charset val="134"/>
      </rPr>
      <t xml:space="preserve">
</t>
    </r>
    <r>
      <rPr>
        <sz val="8"/>
        <rFont val="仿宋_GB2312"/>
        <charset val="134"/>
      </rPr>
      <t>项目设立报批文件完备，</t>
    </r>
    <r>
      <rPr>
        <sz val="8"/>
        <rFont val="Times New Roman"/>
        <charset val="134"/>
      </rPr>
      <t>60</t>
    </r>
    <r>
      <rPr>
        <sz val="8"/>
        <rFont val="仿宋_GB2312"/>
        <charset val="134"/>
      </rPr>
      <t>分（含</t>
    </r>
    <r>
      <rPr>
        <sz val="8"/>
        <rFont val="Times New Roman"/>
        <charset val="134"/>
      </rPr>
      <t>60</t>
    </r>
    <r>
      <rPr>
        <sz val="8"/>
        <rFont val="仿宋_GB2312"/>
        <charset val="134"/>
      </rPr>
      <t>分）～</t>
    </r>
    <r>
      <rPr>
        <sz val="8"/>
        <rFont val="Times New Roman"/>
        <charset val="134"/>
      </rPr>
      <t>80</t>
    </r>
    <r>
      <rPr>
        <sz val="8"/>
        <rFont val="仿宋_GB2312"/>
        <charset val="134"/>
      </rPr>
      <t>分；</t>
    </r>
    <r>
      <rPr>
        <sz val="8"/>
        <rFont val="Times New Roman"/>
        <charset val="134"/>
      </rPr>
      <t xml:space="preserve">
</t>
    </r>
    <r>
      <rPr>
        <sz val="8"/>
        <rFont val="仿宋_GB2312"/>
        <charset val="134"/>
      </rPr>
      <t>项目设立报批文件不太完备，</t>
    </r>
    <r>
      <rPr>
        <sz val="8"/>
        <rFont val="Times New Roman"/>
        <charset val="134"/>
      </rPr>
      <t>0</t>
    </r>
    <r>
      <rPr>
        <sz val="8"/>
        <rFont val="仿宋_GB2312"/>
        <charset val="134"/>
      </rPr>
      <t>分～</t>
    </r>
    <r>
      <rPr>
        <sz val="8"/>
        <rFont val="Times New Roman"/>
        <charset val="134"/>
      </rPr>
      <t>60</t>
    </r>
    <r>
      <rPr>
        <sz val="8"/>
        <rFont val="仿宋_GB2312"/>
        <charset val="134"/>
      </rPr>
      <t>分；</t>
    </r>
    <r>
      <rPr>
        <sz val="8"/>
        <rFont val="Times New Roman"/>
        <charset val="134"/>
      </rPr>
      <t xml:space="preserve">
</t>
    </r>
    <r>
      <rPr>
        <sz val="8"/>
        <rFont val="仿宋_GB2312"/>
        <charset val="134"/>
      </rPr>
      <t>无项目设立报批文件，</t>
    </r>
    <r>
      <rPr>
        <sz val="8"/>
        <rFont val="Times New Roman"/>
        <charset val="134"/>
      </rPr>
      <t>0</t>
    </r>
    <r>
      <rPr>
        <sz val="8"/>
        <rFont val="仿宋_GB2312"/>
        <charset val="134"/>
      </rPr>
      <t>分。</t>
    </r>
  </si>
  <si>
    <r>
      <rPr>
        <sz val="8"/>
        <rFont val="仿宋_GB2312"/>
        <charset val="134"/>
      </rPr>
      <t>贵州省在《省人民政府办公厅关于打赢种植业结构战略性调整攻坚战的通知》（黔府办函</t>
    </r>
    <r>
      <rPr>
        <sz val="8"/>
        <rFont val="Times New Roman"/>
        <charset val="134"/>
      </rPr>
      <t xml:space="preserve"> </t>
    </r>
    <r>
      <rPr>
        <sz val="8"/>
        <rFont val="仿宋_GB2312"/>
        <charset val="134"/>
      </rPr>
      <t>〔</t>
    </r>
    <r>
      <rPr>
        <sz val="8"/>
        <rFont val="Times New Roman"/>
        <charset val="134"/>
      </rPr>
      <t>2018</t>
    </r>
    <r>
      <rPr>
        <sz val="8"/>
        <rFont val="仿宋_GB2312"/>
        <charset val="134"/>
      </rPr>
      <t>〕</t>
    </r>
    <r>
      <rPr>
        <sz val="8"/>
        <rFont val="Times New Roman"/>
        <charset val="134"/>
      </rPr>
      <t>19</t>
    </r>
    <r>
      <rPr>
        <sz val="8"/>
        <rFont val="仿宋_GB2312"/>
        <charset val="134"/>
      </rPr>
      <t>号）中提出，大规模调整种植业结构，争取旱地基本农田全部种植经济作物</t>
    </r>
    <r>
      <rPr>
        <sz val="8"/>
        <rFont val="Times New Roman"/>
        <charset val="134"/>
      </rPr>
      <t>,</t>
    </r>
    <r>
      <rPr>
        <sz val="8"/>
        <rFont val="仿宋_GB2312"/>
        <charset val="134"/>
      </rPr>
      <t>彻底改变种玉米的传统习惯，因地制宜把蔬菜、茶叶、食用菌、精品水果、中药材等绿色优势产业补上去。基于上述背景，贵阳市印发了《贵阳市农村产业革命行动方案》的通知（筑委厅字〔</t>
    </r>
    <r>
      <rPr>
        <sz val="8"/>
        <rFont val="Times New Roman"/>
        <charset val="134"/>
      </rPr>
      <t>2019</t>
    </r>
    <r>
      <rPr>
        <sz val="8"/>
        <rFont val="仿宋_GB2312"/>
        <charset val="134"/>
      </rPr>
      <t>〕</t>
    </r>
    <r>
      <rPr>
        <sz val="8"/>
        <rFont val="Times New Roman"/>
        <charset val="134"/>
      </rPr>
      <t>35</t>
    </r>
    <r>
      <rPr>
        <sz val="8"/>
        <rFont val="仿宋_GB2312"/>
        <charset val="134"/>
      </rPr>
      <t>号），要求相关区（市、县）结合提高全市森林覆盖率，做好农业产业结构调整工作。根据《贵阳市农村产业革命行动方案》的通知（筑委厅字〔</t>
    </r>
    <r>
      <rPr>
        <sz val="8"/>
        <rFont val="Times New Roman"/>
        <charset val="134"/>
      </rPr>
      <t>2019</t>
    </r>
    <r>
      <rPr>
        <sz val="8"/>
        <rFont val="仿宋_GB2312"/>
        <charset val="134"/>
      </rPr>
      <t>〕</t>
    </r>
    <r>
      <rPr>
        <sz val="8"/>
        <rFont val="Times New Roman"/>
        <charset val="134"/>
      </rPr>
      <t>35</t>
    </r>
    <r>
      <rPr>
        <sz val="8"/>
        <rFont val="仿宋_GB2312"/>
        <charset val="134"/>
      </rPr>
      <t>号）文件精神，相关区（市、县）将</t>
    </r>
    <r>
      <rPr>
        <sz val="8"/>
        <rFont val="Times New Roman"/>
        <charset val="134"/>
      </rPr>
      <t>2019</t>
    </r>
    <r>
      <rPr>
        <sz val="8"/>
        <rFont val="仿宋_GB2312"/>
        <charset val="134"/>
      </rPr>
      <t>年度农业产业结构调整任务分解下达到各乡镇、村。综上所述，</t>
    </r>
    <r>
      <rPr>
        <sz val="8"/>
        <rFont val="Times New Roman"/>
        <charset val="134"/>
      </rPr>
      <t>2019</t>
    </r>
    <r>
      <rPr>
        <sz val="8"/>
        <rFont val="仿宋_GB2312"/>
        <charset val="134"/>
      </rPr>
      <t>年贵阳市农业产业结构调整严格按照</t>
    </r>
    <r>
      <rPr>
        <sz val="8"/>
        <rFont val="Times New Roman"/>
        <charset val="134"/>
      </rPr>
      <t>“</t>
    </r>
    <r>
      <rPr>
        <sz val="8"/>
        <rFont val="仿宋_GB2312"/>
        <charset val="134"/>
      </rPr>
      <t>行动方案</t>
    </r>
    <r>
      <rPr>
        <sz val="8"/>
        <rFont val="Times New Roman"/>
        <charset val="134"/>
      </rPr>
      <t>”</t>
    </r>
    <r>
      <rPr>
        <sz val="8"/>
        <rFont val="仿宋_GB2312"/>
        <charset val="134"/>
      </rPr>
      <t>文件精神，项目报批文件完备，立项依据合理，立项程序规范。</t>
    </r>
  </si>
  <si>
    <r>
      <rPr>
        <sz val="8"/>
        <color theme="1"/>
        <rFont val="仿宋_GB2312"/>
        <charset val="134"/>
      </rPr>
      <t>相关法律法规</t>
    </r>
    <r>
      <rPr>
        <sz val="8"/>
        <color theme="1"/>
        <rFont val="Times New Roman"/>
        <charset val="134"/>
      </rPr>
      <t xml:space="preserve">
</t>
    </r>
    <r>
      <rPr>
        <sz val="8"/>
        <color theme="1"/>
        <rFont val="仿宋_GB2312"/>
        <charset val="134"/>
      </rPr>
      <t>政策文件</t>
    </r>
    <r>
      <rPr>
        <sz val="8"/>
        <color theme="1"/>
        <rFont val="Times New Roman"/>
        <charset val="134"/>
      </rPr>
      <t xml:space="preserve">
</t>
    </r>
    <r>
      <rPr>
        <sz val="8"/>
        <color theme="1"/>
        <rFont val="仿宋_GB2312"/>
        <charset val="134"/>
      </rPr>
      <t>政府规划</t>
    </r>
    <r>
      <rPr>
        <sz val="8"/>
        <color theme="1"/>
        <rFont val="Times New Roman"/>
        <charset val="134"/>
      </rPr>
      <t xml:space="preserve">
</t>
    </r>
    <r>
      <rPr>
        <sz val="8"/>
        <color theme="1"/>
        <rFont val="仿宋_GB2312"/>
        <charset val="134"/>
      </rPr>
      <t>部门计划等。</t>
    </r>
  </si>
  <si>
    <r>
      <rPr>
        <sz val="8"/>
        <color theme="1"/>
        <rFont val="仿宋_GB2312"/>
        <charset val="134"/>
      </rPr>
      <t>案卷调查法</t>
    </r>
    <r>
      <rPr>
        <sz val="8"/>
        <color theme="1"/>
        <rFont val="Times New Roman"/>
        <charset val="134"/>
      </rPr>
      <t xml:space="preserve">
</t>
    </r>
    <r>
      <rPr>
        <sz val="8"/>
        <color theme="1"/>
        <rFont val="仿宋_GB2312"/>
        <charset val="134"/>
      </rPr>
      <t>专家会审法</t>
    </r>
  </si>
  <si>
    <r>
      <rPr>
        <sz val="8"/>
        <rFont val="仿宋_GB2312"/>
        <charset val="134"/>
      </rPr>
      <t>绩效目标合理性</t>
    </r>
  </si>
  <si>
    <r>
      <rPr>
        <sz val="8"/>
        <rFont val="仿宋_GB2312"/>
        <charset val="134"/>
      </rPr>
      <t>项目所设定的绩效目标是否依据充分，是否符合客观实际，用以反映和考核项目绩效目标与项目实施的相符情况。</t>
    </r>
  </si>
  <si>
    <r>
      <rPr>
        <sz val="8"/>
        <rFont val="仿宋_GB2312"/>
        <charset val="134"/>
      </rPr>
      <t>项目绩效目标非常合理，</t>
    </r>
    <r>
      <rPr>
        <sz val="8"/>
        <rFont val="Times New Roman"/>
        <charset val="134"/>
      </rPr>
      <t>90</t>
    </r>
    <r>
      <rPr>
        <sz val="8"/>
        <rFont val="仿宋_GB2312"/>
        <charset val="134"/>
      </rPr>
      <t>分（含</t>
    </r>
    <r>
      <rPr>
        <sz val="8"/>
        <rFont val="Times New Roman"/>
        <charset val="134"/>
      </rPr>
      <t>90</t>
    </r>
    <r>
      <rPr>
        <sz val="8"/>
        <rFont val="仿宋_GB2312"/>
        <charset val="134"/>
      </rPr>
      <t>分）～</t>
    </r>
    <r>
      <rPr>
        <sz val="8"/>
        <rFont val="Times New Roman"/>
        <charset val="134"/>
      </rPr>
      <t>100</t>
    </r>
    <r>
      <rPr>
        <sz val="8"/>
        <rFont val="仿宋_GB2312"/>
        <charset val="134"/>
      </rPr>
      <t>分；</t>
    </r>
    <r>
      <rPr>
        <sz val="8"/>
        <rFont val="Times New Roman"/>
        <charset val="134"/>
      </rPr>
      <t xml:space="preserve">
</t>
    </r>
    <r>
      <rPr>
        <sz val="8"/>
        <rFont val="仿宋_GB2312"/>
        <charset val="134"/>
      </rPr>
      <t>项目绩效目标比较合理，</t>
    </r>
    <r>
      <rPr>
        <sz val="8"/>
        <rFont val="Times New Roman"/>
        <charset val="134"/>
      </rPr>
      <t>80</t>
    </r>
    <r>
      <rPr>
        <sz val="8"/>
        <rFont val="仿宋_GB2312"/>
        <charset val="134"/>
      </rPr>
      <t>分（含</t>
    </r>
    <r>
      <rPr>
        <sz val="8"/>
        <rFont val="Times New Roman"/>
        <charset val="134"/>
      </rPr>
      <t>80</t>
    </r>
    <r>
      <rPr>
        <sz val="8"/>
        <rFont val="仿宋_GB2312"/>
        <charset val="134"/>
      </rPr>
      <t>分）～</t>
    </r>
    <r>
      <rPr>
        <sz val="8"/>
        <rFont val="Times New Roman"/>
        <charset val="134"/>
      </rPr>
      <t>90</t>
    </r>
    <r>
      <rPr>
        <sz val="8"/>
        <rFont val="仿宋_GB2312"/>
        <charset val="134"/>
      </rPr>
      <t>分；</t>
    </r>
    <r>
      <rPr>
        <sz val="8"/>
        <rFont val="Times New Roman"/>
        <charset val="134"/>
      </rPr>
      <t xml:space="preserve">
</t>
    </r>
    <r>
      <rPr>
        <sz val="8"/>
        <rFont val="仿宋_GB2312"/>
        <charset val="134"/>
      </rPr>
      <t>项目绩效目标基本合理，</t>
    </r>
    <r>
      <rPr>
        <sz val="8"/>
        <rFont val="Times New Roman"/>
        <charset val="134"/>
      </rPr>
      <t>60</t>
    </r>
    <r>
      <rPr>
        <sz val="8"/>
        <rFont val="仿宋_GB2312"/>
        <charset val="134"/>
      </rPr>
      <t>分（含</t>
    </r>
    <r>
      <rPr>
        <sz val="8"/>
        <rFont val="Times New Roman"/>
        <charset val="134"/>
      </rPr>
      <t>60</t>
    </r>
    <r>
      <rPr>
        <sz val="8"/>
        <rFont val="仿宋_GB2312"/>
        <charset val="134"/>
      </rPr>
      <t>分）～</t>
    </r>
    <r>
      <rPr>
        <sz val="8"/>
        <rFont val="Times New Roman"/>
        <charset val="134"/>
      </rPr>
      <t>80</t>
    </r>
    <r>
      <rPr>
        <sz val="8"/>
        <rFont val="仿宋_GB2312"/>
        <charset val="134"/>
      </rPr>
      <t>分；</t>
    </r>
    <r>
      <rPr>
        <sz val="8"/>
        <rFont val="Times New Roman"/>
        <charset val="134"/>
      </rPr>
      <t xml:space="preserve">
</t>
    </r>
    <r>
      <rPr>
        <sz val="8"/>
        <rFont val="仿宋_GB2312"/>
        <charset val="134"/>
      </rPr>
      <t>项目绩效目标不太合理，</t>
    </r>
    <r>
      <rPr>
        <sz val="8"/>
        <rFont val="Times New Roman"/>
        <charset val="134"/>
      </rPr>
      <t>0</t>
    </r>
    <r>
      <rPr>
        <sz val="8"/>
        <rFont val="仿宋_GB2312"/>
        <charset val="134"/>
      </rPr>
      <t>分～</t>
    </r>
    <r>
      <rPr>
        <sz val="8"/>
        <rFont val="Times New Roman"/>
        <charset val="134"/>
      </rPr>
      <t>60</t>
    </r>
    <r>
      <rPr>
        <sz val="8"/>
        <rFont val="仿宋_GB2312"/>
        <charset val="134"/>
      </rPr>
      <t>分；</t>
    </r>
    <r>
      <rPr>
        <sz val="8"/>
        <rFont val="Times New Roman"/>
        <charset val="134"/>
      </rPr>
      <t xml:space="preserve">
</t>
    </r>
    <r>
      <rPr>
        <sz val="8"/>
        <rFont val="仿宋_GB2312"/>
        <charset val="134"/>
      </rPr>
      <t>项目绩效目标非常不合理，</t>
    </r>
    <r>
      <rPr>
        <sz val="8"/>
        <rFont val="Times New Roman"/>
        <charset val="134"/>
      </rPr>
      <t>0</t>
    </r>
    <r>
      <rPr>
        <sz val="8"/>
        <rFont val="仿宋_GB2312"/>
        <charset val="134"/>
      </rPr>
      <t>分。</t>
    </r>
  </si>
  <si>
    <r>
      <rPr>
        <sz val="8"/>
        <rFont val="Times New Roman"/>
        <charset val="134"/>
      </rPr>
      <t>2019</t>
    </r>
    <r>
      <rPr>
        <sz val="8"/>
        <rFont val="仿宋_GB2312"/>
        <charset val="134"/>
      </rPr>
      <t>年度农业产业结构调整项目支出的绩效目标为完成以果树、茶叶、木本中药材为主的结构调整面积</t>
    </r>
    <r>
      <rPr>
        <sz val="8"/>
        <rFont val="Times New Roman"/>
        <charset val="134"/>
      </rPr>
      <t>20</t>
    </r>
    <r>
      <rPr>
        <sz val="8"/>
        <rFont val="仿宋_GB2312"/>
        <charset val="134"/>
      </rPr>
      <t>万亩。项目绩效目标设定符合贵阳市</t>
    </r>
    <r>
      <rPr>
        <sz val="8"/>
        <rFont val="Times New Roman"/>
        <charset val="134"/>
      </rPr>
      <t>“</t>
    </r>
    <r>
      <rPr>
        <sz val="8"/>
        <rFont val="仿宋_GB2312"/>
        <charset val="134"/>
      </rPr>
      <t>五子登科</t>
    </r>
    <r>
      <rPr>
        <sz val="8"/>
        <rFont val="Times New Roman"/>
        <charset val="134"/>
      </rPr>
      <t>”</t>
    </r>
    <r>
      <rPr>
        <sz val="8"/>
        <rFont val="仿宋_GB2312"/>
        <charset val="134"/>
      </rPr>
      <t>六大产业发展的工作实际和提高全市森林覆盖率的要求，</t>
    </r>
    <r>
      <rPr>
        <sz val="8"/>
        <rFont val="Times New Roman"/>
        <charset val="134"/>
      </rPr>
      <t>2019</t>
    </r>
    <r>
      <rPr>
        <sz val="8"/>
        <rFont val="仿宋_GB2312"/>
        <charset val="134"/>
      </rPr>
      <t>年贵阳市农业产业结构调整项目的绩效目标合理。</t>
    </r>
  </si>
  <si>
    <r>
      <rPr>
        <sz val="8"/>
        <color theme="1"/>
        <rFont val="仿宋_GB2312"/>
        <charset val="134"/>
      </rPr>
      <t>项目实施方案</t>
    </r>
    <r>
      <rPr>
        <sz val="8"/>
        <color theme="1"/>
        <rFont val="Times New Roman"/>
        <charset val="134"/>
      </rPr>
      <t xml:space="preserve">
</t>
    </r>
    <r>
      <rPr>
        <sz val="8"/>
        <color theme="1"/>
        <rFont val="仿宋_GB2312"/>
        <charset val="134"/>
      </rPr>
      <t>绩效目标申报表</t>
    </r>
  </si>
  <si>
    <r>
      <rPr>
        <sz val="8"/>
        <rFont val="仿宋_GB2312"/>
        <charset val="134"/>
      </rPr>
      <t>绩效指标明确性</t>
    </r>
  </si>
  <si>
    <r>
      <rPr>
        <sz val="8"/>
        <rFont val="仿宋_GB2312"/>
        <charset val="134"/>
      </rPr>
      <t>依据绩效目标设定的绩效指标是否清晰、细化、可衡量等，用以反映和考核项目绩效目标的明细化情况。</t>
    </r>
  </si>
  <si>
    <r>
      <rPr>
        <sz val="8"/>
        <rFont val="仿宋_GB2312"/>
        <charset val="134"/>
      </rPr>
      <t>项目设定绩效指标相当明确，</t>
    </r>
    <r>
      <rPr>
        <sz val="8"/>
        <rFont val="Times New Roman"/>
        <charset val="134"/>
      </rPr>
      <t>90</t>
    </r>
    <r>
      <rPr>
        <sz val="8"/>
        <rFont val="仿宋_GB2312"/>
        <charset val="134"/>
      </rPr>
      <t>分（含</t>
    </r>
    <r>
      <rPr>
        <sz val="8"/>
        <rFont val="Times New Roman"/>
        <charset val="134"/>
      </rPr>
      <t>90</t>
    </r>
    <r>
      <rPr>
        <sz val="8"/>
        <rFont val="仿宋_GB2312"/>
        <charset val="134"/>
      </rPr>
      <t>分）～</t>
    </r>
    <r>
      <rPr>
        <sz val="8"/>
        <rFont val="Times New Roman"/>
        <charset val="134"/>
      </rPr>
      <t>100</t>
    </r>
    <r>
      <rPr>
        <sz val="8"/>
        <rFont val="仿宋_GB2312"/>
        <charset val="134"/>
      </rPr>
      <t>分；</t>
    </r>
    <r>
      <rPr>
        <sz val="8"/>
        <rFont val="Times New Roman"/>
        <charset val="134"/>
      </rPr>
      <t xml:space="preserve">
</t>
    </r>
    <r>
      <rPr>
        <sz val="8"/>
        <rFont val="仿宋_GB2312"/>
        <charset val="134"/>
      </rPr>
      <t>项目设定绩效指标比较明确，</t>
    </r>
    <r>
      <rPr>
        <sz val="8"/>
        <rFont val="Times New Roman"/>
        <charset val="134"/>
      </rPr>
      <t>80</t>
    </r>
    <r>
      <rPr>
        <sz val="8"/>
        <rFont val="仿宋_GB2312"/>
        <charset val="134"/>
      </rPr>
      <t>分（含</t>
    </r>
    <r>
      <rPr>
        <sz val="8"/>
        <rFont val="Times New Roman"/>
        <charset val="134"/>
      </rPr>
      <t>80</t>
    </r>
    <r>
      <rPr>
        <sz val="8"/>
        <rFont val="仿宋_GB2312"/>
        <charset val="134"/>
      </rPr>
      <t>分）～</t>
    </r>
    <r>
      <rPr>
        <sz val="8"/>
        <rFont val="Times New Roman"/>
        <charset val="134"/>
      </rPr>
      <t>90</t>
    </r>
    <r>
      <rPr>
        <sz val="8"/>
        <rFont val="仿宋_GB2312"/>
        <charset val="134"/>
      </rPr>
      <t>分；</t>
    </r>
    <r>
      <rPr>
        <sz val="8"/>
        <rFont val="Times New Roman"/>
        <charset val="134"/>
      </rPr>
      <t xml:space="preserve">
</t>
    </r>
    <r>
      <rPr>
        <sz val="8"/>
        <rFont val="仿宋_GB2312"/>
        <charset val="134"/>
      </rPr>
      <t>项目设定绩效指标明确，</t>
    </r>
    <r>
      <rPr>
        <sz val="8"/>
        <rFont val="Times New Roman"/>
        <charset val="134"/>
      </rPr>
      <t>60</t>
    </r>
    <r>
      <rPr>
        <sz val="8"/>
        <rFont val="仿宋_GB2312"/>
        <charset val="134"/>
      </rPr>
      <t>分（含</t>
    </r>
    <r>
      <rPr>
        <sz val="8"/>
        <rFont val="Times New Roman"/>
        <charset val="134"/>
      </rPr>
      <t>60</t>
    </r>
    <r>
      <rPr>
        <sz val="8"/>
        <rFont val="仿宋_GB2312"/>
        <charset val="134"/>
      </rPr>
      <t>分）～</t>
    </r>
    <r>
      <rPr>
        <sz val="8"/>
        <rFont val="Times New Roman"/>
        <charset val="134"/>
      </rPr>
      <t>80</t>
    </r>
    <r>
      <rPr>
        <sz val="8"/>
        <rFont val="仿宋_GB2312"/>
        <charset val="134"/>
      </rPr>
      <t>分；</t>
    </r>
    <r>
      <rPr>
        <sz val="8"/>
        <rFont val="Times New Roman"/>
        <charset val="134"/>
      </rPr>
      <t xml:space="preserve">
</t>
    </r>
    <r>
      <rPr>
        <sz val="8"/>
        <rFont val="仿宋_GB2312"/>
        <charset val="134"/>
      </rPr>
      <t>项目设定绩效指标不太明确，</t>
    </r>
    <r>
      <rPr>
        <sz val="8"/>
        <rFont val="Times New Roman"/>
        <charset val="134"/>
      </rPr>
      <t>0</t>
    </r>
    <r>
      <rPr>
        <sz val="8"/>
        <rFont val="仿宋_GB2312"/>
        <charset val="134"/>
      </rPr>
      <t>分～</t>
    </r>
    <r>
      <rPr>
        <sz val="8"/>
        <rFont val="Times New Roman"/>
        <charset val="134"/>
      </rPr>
      <t>60</t>
    </r>
    <r>
      <rPr>
        <sz val="8"/>
        <rFont val="仿宋_GB2312"/>
        <charset val="134"/>
      </rPr>
      <t>分；</t>
    </r>
    <r>
      <rPr>
        <sz val="8"/>
        <rFont val="Times New Roman"/>
        <charset val="134"/>
      </rPr>
      <t xml:space="preserve">
</t>
    </r>
    <r>
      <rPr>
        <sz val="8"/>
        <rFont val="仿宋_GB2312"/>
        <charset val="134"/>
      </rPr>
      <t>无任何设定绩效指标文件及论证材料，</t>
    </r>
    <r>
      <rPr>
        <sz val="8"/>
        <rFont val="Times New Roman"/>
        <charset val="134"/>
      </rPr>
      <t>0</t>
    </r>
    <r>
      <rPr>
        <sz val="8"/>
        <rFont val="仿宋_GB2312"/>
        <charset val="134"/>
      </rPr>
      <t>分。</t>
    </r>
  </si>
  <si>
    <r>
      <rPr>
        <sz val="8"/>
        <rFont val="Times New Roman"/>
        <charset val="134"/>
      </rPr>
      <t>2019</t>
    </r>
    <r>
      <rPr>
        <sz val="8"/>
        <rFont val="仿宋_GB2312"/>
        <charset val="134"/>
      </rPr>
      <t>年度农业产业结构调整项目结合项目绩效目标申报情况，提出了较为全面的绩效评价指标，基本能起到考核项目绩效目标是否实现的目的，但绩效目标申报表中个别指标设定值与项目实施方案绩效目标不一致，如绩效目标申报表中质量指标成活率</t>
    </r>
    <r>
      <rPr>
        <sz val="8"/>
        <rFont val="Times New Roman"/>
        <charset val="134"/>
      </rPr>
      <t>≥90%</t>
    </r>
    <r>
      <rPr>
        <sz val="8"/>
        <rFont val="仿宋_GB2312"/>
        <charset val="134"/>
      </rPr>
      <t>，实施方案中对于成活率的验收标准为成活率</t>
    </r>
    <r>
      <rPr>
        <sz val="8"/>
        <rFont val="Times New Roman"/>
        <charset val="134"/>
      </rPr>
      <t>≥85%</t>
    </r>
    <r>
      <rPr>
        <sz val="8"/>
        <rFont val="仿宋_GB2312"/>
        <charset val="134"/>
      </rPr>
      <t>。综上所述，</t>
    </r>
    <r>
      <rPr>
        <sz val="8"/>
        <rFont val="Times New Roman"/>
        <charset val="134"/>
      </rPr>
      <t>2019</t>
    </r>
    <r>
      <rPr>
        <sz val="8"/>
        <rFont val="仿宋_GB2312"/>
        <charset val="134"/>
      </rPr>
      <t>年贵阳市农业产业结构调整项目绩效指标明确性一般。</t>
    </r>
  </si>
  <si>
    <r>
      <rPr>
        <sz val="8"/>
        <color theme="1"/>
        <rFont val="仿宋_GB2312"/>
        <charset val="134"/>
      </rPr>
      <t>绩效目标申报表</t>
    </r>
  </si>
  <si>
    <r>
      <rPr>
        <sz val="8"/>
        <color theme="1"/>
        <rFont val="仿宋_GB2312"/>
        <charset val="134"/>
      </rPr>
      <t>资金落实</t>
    </r>
  </si>
  <si>
    <r>
      <rPr>
        <sz val="8"/>
        <rFont val="仿宋_GB2312"/>
        <charset val="134"/>
      </rPr>
      <t>资金到位率</t>
    </r>
  </si>
  <si>
    <r>
      <rPr>
        <sz val="8"/>
        <rFont val="仿宋_GB2312"/>
        <charset val="134"/>
      </rPr>
      <t>实际到位资金与计划投入资金的比率，用以反映和考核资金落实情况对项目实施的总体保障程度。</t>
    </r>
  </si>
  <si>
    <r>
      <rPr>
        <sz val="8"/>
        <rFont val="仿宋_GB2312"/>
        <charset val="134"/>
      </rPr>
      <t>资金到位率</t>
    </r>
    <r>
      <rPr>
        <sz val="8"/>
        <rFont val="Times New Roman"/>
        <charset val="134"/>
      </rPr>
      <t>=</t>
    </r>
    <r>
      <rPr>
        <sz val="8"/>
        <rFont val="仿宋_GB2312"/>
        <charset val="134"/>
      </rPr>
      <t>（实际到位资金</t>
    </r>
    <r>
      <rPr>
        <sz val="8"/>
        <rFont val="Times New Roman"/>
        <charset val="134"/>
      </rPr>
      <t>/</t>
    </r>
    <r>
      <rPr>
        <sz val="8"/>
        <rFont val="仿宋_GB2312"/>
        <charset val="134"/>
      </rPr>
      <t>计划投入资金）</t>
    </r>
    <r>
      <rPr>
        <sz val="8"/>
        <rFont val="Times New Roman"/>
        <charset val="134"/>
      </rPr>
      <t>×100</t>
    </r>
    <r>
      <rPr>
        <sz val="8"/>
        <rFont val="仿宋_GB2312"/>
        <charset val="134"/>
      </rPr>
      <t>分。</t>
    </r>
    <r>
      <rPr>
        <sz val="8"/>
        <rFont val="Times New Roman"/>
        <charset val="134"/>
      </rPr>
      <t xml:space="preserve">
</t>
    </r>
    <r>
      <rPr>
        <sz val="8"/>
        <rFont val="仿宋_GB2312"/>
        <charset val="134"/>
      </rPr>
      <t>实际到位资金：一定时期（本年度或项目期）内实际落实到具体项目的资金。</t>
    </r>
    <r>
      <rPr>
        <sz val="8"/>
        <rFont val="Times New Roman"/>
        <charset val="134"/>
      </rPr>
      <t xml:space="preserve">
</t>
    </r>
    <r>
      <rPr>
        <sz val="8"/>
        <rFont val="仿宋_GB2312"/>
        <charset val="134"/>
      </rPr>
      <t>计划投入资金：一定时期（本年度或项目期）内计划投入到具体项目的资金。</t>
    </r>
  </si>
  <si>
    <r>
      <rPr>
        <sz val="8"/>
        <rFont val="仿宋_GB2312"/>
        <charset val="134"/>
      </rPr>
      <t>根据《贵阳市财政局贵阳市农业农村局关于下达农业产业结构调整</t>
    </r>
    <r>
      <rPr>
        <sz val="8"/>
        <rFont val="Times New Roman"/>
        <charset val="134"/>
      </rPr>
      <t>2019</t>
    </r>
    <r>
      <rPr>
        <sz val="8"/>
        <rFont val="仿宋_GB2312"/>
        <charset val="134"/>
      </rPr>
      <t>年第二批市级奖补资金的通知》（筑财农</t>
    </r>
    <r>
      <rPr>
        <sz val="8"/>
        <rFont val="Times New Roman"/>
        <charset val="134"/>
      </rPr>
      <t>[2019] 90</t>
    </r>
    <r>
      <rPr>
        <sz val="8"/>
        <rFont val="仿宋_GB2312"/>
        <charset val="134"/>
      </rPr>
      <t>号），截至</t>
    </r>
    <r>
      <rPr>
        <sz val="8"/>
        <rFont val="Times New Roman"/>
        <charset val="134"/>
      </rPr>
      <t>2019</t>
    </r>
    <r>
      <rPr>
        <sz val="8"/>
        <rFont val="仿宋_GB2312"/>
        <charset val="134"/>
      </rPr>
      <t>年</t>
    </r>
    <r>
      <rPr>
        <sz val="8"/>
        <rFont val="Times New Roman"/>
        <charset val="134"/>
      </rPr>
      <t>10</t>
    </r>
    <r>
      <rPr>
        <sz val="8"/>
        <rFont val="仿宋_GB2312"/>
        <charset val="134"/>
      </rPr>
      <t>月，贵阳市</t>
    </r>
    <r>
      <rPr>
        <sz val="8"/>
        <rFont val="Times New Roman"/>
        <charset val="134"/>
      </rPr>
      <t>2019</t>
    </r>
    <r>
      <rPr>
        <sz val="8"/>
        <rFont val="仿宋_GB2312"/>
        <charset val="134"/>
      </rPr>
      <t>年度农业产业结构调整项目计划到位财政资金</t>
    </r>
    <r>
      <rPr>
        <sz val="8"/>
        <rFont val="Times New Roman"/>
        <charset val="134"/>
      </rPr>
      <t>2,899.93</t>
    </r>
    <r>
      <rPr>
        <sz val="8"/>
        <rFont val="仿宋_GB2312"/>
        <charset val="134"/>
      </rPr>
      <t>万元，实际到位财政资金</t>
    </r>
    <r>
      <rPr>
        <sz val="8"/>
        <rFont val="Times New Roman"/>
        <charset val="134"/>
      </rPr>
      <t>2,899.93</t>
    </r>
    <r>
      <rPr>
        <sz val="8"/>
        <rFont val="仿宋_GB2312"/>
        <charset val="134"/>
      </rPr>
      <t>万元，资金到位率</t>
    </r>
    <r>
      <rPr>
        <sz val="8"/>
        <rFont val="Times New Roman"/>
        <charset val="134"/>
      </rPr>
      <t>100.00%</t>
    </r>
    <r>
      <rPr>
        <sz val="8"/>
        <rFont val="仿宋_GB2312"/>
        <charset val="134"/>
      </rPr>
      <t>。</t>
    </r>
  </si>
  <si>
    <r>
      <rPr>
        <sz val="8"/>
        <color theme="1"/>
        <rFont val="仿宋_GB2312"/>
        <charset val="134"/>
      </rPr>
      <t>资金下达及转下文件</t>
    </r>
    <r>
      <rPr>
        <sz val="8"/>
        <color theme="1"/>
        <rFont val="Times New Roman"/>
        <charset val="134"/>
      </rPr>
      <t xml:space="preserve">
</t>
    </r>
    <r>
      <rPr>
        <sz val="8"/>
        <color theme="1"/>
        <rFont val="仿宋_GB2312"/>
        <charset val="134"/>
      </rPr>
      <t>凭证等相关资料</t>
    </r>
  </si>
  <si>
    <r>
      <rPr>
        <sz val="8"/>
        <color theme="1"/>
        <rFont val="仿宋_GB2312"/>
        <charset val="134"/>
      </rPr>
      <t>案卷调查法</t>
    </r>
  </si>
  <si>
    <r>
      <rPr>
        <sz val="8"/>
        <rFont val="仿宋_GB2312"/>
        <charset val="134"/>
      </rPr>
      <t>到位及时情况</t>
    </r>
  </si>
  <si>
    <r>
      <rPr>
        <sz val="8"/>
        <rFont val="仿宋_GB2312"/>
        <charset val="134"/>
      </rPr>
      <t>及时到位资金与应到位资金的比率，用以反映和考核项目资金落实的及时性程度。</t>
    </r>
  </si>
  <si>
    <r>
      <rPr>
        <sz val="8"/>
        <color theme="1"/>
        <rFont val="仿宋_GB2312"/>
        <charset val="134"/>
      </rPr>
      <t>到位及时率</t>
    </r>
    <r>
      <rPr>
        <sz val="8"/>
        <color theme="1"/>
        <rFont val="Times New Roman"/>
        <charset val="134"/>
      </rPr>
      <t>=</t>
    </r>
    <r>
      <rPr>
        <sz val="8"/>
        <color theme="1"/>
        <rFont val="仿宋_GB2312"/>
        <charset val="134"/>
      </rPr>
      <t>（及时到位资金</t>
    </r>
    <r>
      <rPr>
        <sz val="8"/>
        <color theme="1"/>
        <rFont val="Times New Roman"/>
        <charset val="134"/>
      </rPr>
      <t>/</t>
    </r>
    <r>
      <rPr>
        <sz val="8"/>
        <color theme="1"/>
        <rFont val="仿宋_GB2312"/>
        <charset val="134"/>
      </rPr>
      <t>应到位资金）</t>
    </r>
    <r>
      <rPr>
        <sz val="8"/>
        <color theme="1"/>
        <rFont val="Times New Roman"/>
        <charset val="134"/>
      </rPr>
      <t>×100</t>
    </r>
    <r>
      <rPr>
        <sz val="8"/>
        <color theme="1"/>
        <rFont val="仿宋_GB2312"/>
        <charset val="134"/>
      </rPr>
      <t>分。</t>
    </r>
    <r>
      <rPr>
        <sz val="8"/>
        <color theme="1"/>
        <rFont val="Times New Roman"/>
        <charset val="134"/>
      </rPr>
      <t xml:space="preserve">
</t>
    </r>
    <r>
      <rPr>
        <sz val="8"/>
        <color theme="1"/>
        <rFont val="仿宋_GB2312"/>
        <charset val="134"/>
      </rPr>
      <t>及时到位资金：截至规定时点实际落实到具体项目的资金。</t>
    </r>
    <r>
      <rPr>
        <sz val="8"/>
        <color theme="1"/>
        <rFont val="Times New Roman"/>
        <charset val="134"/>
      </rPr>
      <t xml:space="preserve">
</t>
    </r>
    <r>
      <rPr>
        <sz val="8"/>
        <color theme="1"/>
        <rFont val="仿宋_GB2312"/>
        <charset val="134"/>
      </rPr>
      <t>应到位资金：按照合同或项目进度要求截至规定时点应落实到具体项目的资金。</t>
    </r>
  </si>
  <si>
    <r>
      <rPr>
        <sz val="8"/>
        <color theme="1"/>
        <rFont val="仿宋_GB2312"/>
        <charset val="134"/>
      </rPr>
      <t>根据《贵阳市财政局贵阳市农业农村局关于下达农业产业结构调整</t>
    </r>
    <r>
      <rPr>
        <sz val="8"/>
        <color theme="1"/>
        <rFont val="Times New Roman"/>
        <charset val="134"/>
      </rPr>
      <t>2019</t>
    </r>
    <r>
      <rPr>
        <sz val="8"/>
        <color theme="1"/>
        <rFont val="仿宋_GB2312"/>
        <charset val="134"/>
      </rPr>
      <t>年第二批市级奖补资金的通知》（筑财农</t>
    </r>
    <r>
      <rPr>
        <sz val="8"/>
        <color theme="1"/>
        <rFont val="Times New Roman"/>
        <charset val="134"/>
      </rPr>
      <t>[2019]90</t>
    </r>
    <r>
      <rPr>
        <sz val="8"/>
        <color theme="1"/>
        <rFont val="仿宋_GB2312"/>
        <charset val="134"/>
      </rPr>
      <t>号），贵阳市</t>
    </r>
    <r>
      <rPr>
        <sz val="8"/>
        <color theme="1"/>
        <rFont val="Times New Roman"/>
        <charset val="134"/>
      </rPr>
      <t>2019</t>
    </r>
    <r>
      <rPr>
        <sz val="8"/>
        <color theme="1"/>
        <rFont val="仿宋_GB2312"/>
        <charset val="134"/>
      </rPr>
      <t>年度农业产业结构调整项目计划到位财政资金</t>
    </r>
    <r>
      <rPr>
        <sz val="8"/>
        <color theme="1"/>
        <rFont val="Times New Roman"/>
        <charset val="134"/>
      </rPr>
      <t>2,899.93</t>
    </r>
    <r>
      <rPr>
        <sz val="8"/>
        <color theme="1"/>
        <rFont val="仿宋_GB2312"/>
        <charset val="134"/>
      </rPr>
      <t>万元，及时到位财政资金</t>
    </r>
    <r>
      <rPr>
        <sz val="8"/>
        <color theme="1"/>
        <rFont val="Times New Roman"/>
        <charset val="134"/>
      </rPr>
      <t>2,899.93</t>
    </r>
    <r>
      <rPr>
        <sz val="8"/>
        <color theme="1"/>
        <rFont val="仿宋_GB2312"/>
        <charset val="134"/>
      </rPr>
      <t>万元，资金到位及时率为</t>
    </r>
    <r>
      <rPr>
        <sz val="8"/>
        <color theme="1"/>
        <rFont val="Times New Roman"/>
        <charset val="134"/>
      </rPr>
      <t>100.00%</t>
    </r>
    <r>
      <rPr>
        <sz val="8"/>
        <color theme="1"/>
        <rFont val="仿宋_GB2312"/>
        <charset val="134"/>
      </rPr>
      <t>。</t>
    </r>
  </si>
  <si>
    <r>
      <rPr>
        <sz val="8"/>
        <color theme="1"/>
        <rFont val="仿宋_GB2312"/>
        <charset val="134"/>
      </rPr>
      <t>项目过程</t>
    </r>
  </si>
  <si>
    <r>
      <rPr>
        <sz val="8"/>
        <color theme="1"/>
        <rFont val="仿宋_GB2312"/>
        <charset val="134"/>
      </rPr>
      <t>业务管理</t>
    </r>
  </si>
  <si>
    <r>
      <rPr>
        <sz val="8"/>
        <rFont val="仿宋_GB2312"/>
        <charset val="134"/>
      </rPr>
      <t>管理制度健全性</t>
    </r>
  </si>
  <si>
    <r>
      <rPr>
        <sz val="8"/>
        <rFont val="仿宋_GB2312"/>
        <charset val="134"/>
      </rPr>
      <t>项目实施单位的业务管理制度是否健全，用以反映和考核业务管理制度对项目顺利实施的保障情况。</t>
    </r>
  </si>
  <si>
    <r>
      <rPr>
        <sz val="8"/>
        <rFont val="仿宋_GB2312"/>
        <charset val="134"/>
      </rPr>
      <t>设计存在重大缺陷，</t>
    </r>
    <r>
      <rPr>
        <sz val="8"/>
        <rFont val="Times New Roman"/>
        <charset val="134"/>
      </rPr>
      <t>0</t>
    </r>
    <r>
      <rPr>
        <sz val="8"/>
        <rFont val="仿宋_GB2312"/>
        <charset val="134"/>
      </rPr>
      <t>分（含</t>
    </r>
    <r>
      <rPr>
        <sz val="8"/>
        <rFont val="Times New Roman"/>
        <charset val="134"/>
      </rPr>
      <t>0</t>
    </r>
    <r>
      <rPr>
        <sz val="8"/>
        <rFont val="仿宋_GB2312"/>
        <charset val="134"/>
      </rPr>
      <t>分）～</t>
    </r>
    <r>
      <rPr>
        <sz val="8"/>
        <rFont val="Times New Roman"/>
        <charset val="134"/>
      </rPr>
      <t>50</t>
    </r>
    <r>
      <rPr>
        <sz val="8"/>
        <rFont val="仿宋_GB2312"/>
        <charset val="134"/>
      </rPr>
      <t>分；</t>
    </r>
    <r>
      <rPr>
        <sz val="8"/>
        <rFont val="Times New Roman"/>
        <charset val="134"/>
      </rPr>
      <t xml:space="preserve">
</t>
    </r>
    <r>
      <rPr>
        <sz val="8"/>
        <rFont val="仿宋_GB2312"/>
        <charset val="134"/>
      </rPr>
      <t>设计存在重要缺陷，</t>
    </r>
    <r>
      <rPr>
        <sz val="8"/>
        <rFont val="Times New Roman"/>
        <charset val="134"/>
      </rPr>
      <t>50</t>
    </r>
    <r>
      <rPr>
        <sz val="8"/>
        <rFont val="仿宋_GB2312"/>
        <charset val="134"/>
      </rPr>
      <t>分（含</t>
    </r>
    <r>
      <rPr>
        <sz val="8"/>
        <rFont val="Times New Roman"/>
        <charset val="134"/>
      </rPr>
      <t>50</t>
    </r>
    <r>
      <rPr>
        <sz val="8"/>
        <rFont val="仿宋_GB2312"/>
        <charset val="134"/>
      </rPr>
      <t>分）～</t>
    </r>
    <r>
      <rPr>
        <sz val="8"/>
        <rFont val="Times New Roman"/>
        <charset val="134"/>
      </rPr>
      <t>80</t>
    </r>
    <r>
      <rPr>
        <sz val="8"/>
        <rFont val="仿宋_GB2312"/>
        <charset val="134"/>
      </rPr>
      <t>分；</t>
    </r>
    <r>
      <rPr>
        <sz val="8"/>
        <rFont val="Times New Roman"/>
        <charset val="134"/>
      </rPr>
      <t xml:space="preserve">
</t>
    </r>
    <r>
      <rPr>
        <sz val="8"/>
        <rFont val="仿宋_GB2312"/>
        <charset val="134"/>
      </rPr>
      <t>设计存在一般缺陷，</t>
    </r>
    <r>
      <rPr>
        <sz val="8"/>
        <rFont val="Times New Roman"/>
        <charset val="134"/>
      </rPr>
      <t>80</t>
    </r>
    <r>
      <rPr>
        <sz val="8"/>
        <rFont val="仿宋_GB2312"/>
        <charset val="134"/>
      </rPr>
      <t>分（含</t>
    </r>
    <r>
      <rPr>
        <sz val="8"/>
        <rFont val="Times New Roman"/>
        <charset val="134"/>
      </rPr>
      <t>80</t>
    </r>
    <r>
      <rPr>
        <sz val="8"/>
        <rFont val="仿宋_GB2312"/>
        <charset val="134"/>
      </rPr>
      <t>分）～</t>
    </r>
    <r>
      <rPr>
        <sz val="8"/>
        <rFont val="Times New Roman"/>
        <charset val="134"/>
      </rPr>
      <t>90</t>
    </r>
    <r>
      <rPr>
        <sz val="8"/>
        <rFont val="仿宋_GB2312"/>
        <charset val="134"/>
      </rPr>
      <t>分；</t>
    </r>
    <r>
      <rPr>
        <sz val="8"/>
        <rFont val="Times New Roman"/>
        <charset val="134"/>
      </rPr>
      <t xml:space="preserve">
</t>
    </r>
    <r>
      <rPr>
        <sz val="8"/>
        <rFont val="仿宋_GB2312"/>
        <charset val="134"/>
      </rPr>
      <t>设计不存在内控缺陷，</t>
    </r>
    <r>
      <rPr>
        <sz val="8"/>
        <rFont val="Times New Roman"/>
        <charset val="134"/>
      </rPr>
      <t>90</t>
    </r>
    <r>
      <rPr>
        <sz val="8"/>
        <rFont val="仿宋_GB2312"/>
        <charset val="134"/>
      </rPr>
      <t>分（含</t>
    </r>
    <r>
      <rPr>
        <sz val="8"/>
        <rFont val="Times New Roman"/>
        <charset val="134"/>
      </rPr>
      <t>90</t>
    </r>
    <r>
      <rPr>
        <sz val="8"/>
        <rFont val="仿宋_GB2312"/>
        <charset val="134"/>
      </rPr>
      <t>分）～</t>
    </r>
    <r>
      <rPr>
        <sz val="8"/>
        <rFont val="Times New Roman"/>
        <charset val="134"/>
      </rPr>
      <t>100</t>
    </r>
    <r>
      <rPr>
        <sz val="8"/>
        <rFont val="仿宋_GB2312"/>
        <charset val="134"/>
      </rPr>
      <t>分；</t>
    </r>
    <r>
      <rPr>
        <sz val="8"/>
        <rFont val="Times New Roman"/>
        <charset val="134"/>
      </rPr>
      <t xml:space="preserve">
</t>
    </r>
    <r>
      <rPr>
        <sz val="8"/>
        <rFont val="仿宋_GB2312"/>
        <charset val="134"/>
      </rPr>
      <t>审计中发现内控缺陷，实施单位对其进行整改过的也视为一般缺陷。</t>
    </r>
  </si>
  <si>
    <r>
      <rPr>
        <sz val="8"/>
        <rFont val="仿宋_GB2312"/>
        <charset val="134"/>
      </rPr>
      <t>为推进贵阳市农业产业结构调整项目的顺利实施，贵阳市成立了贵阳市农业产业结构调整行动计划领导小组，负责全市农业产业结构调整顶层设计、政策制定、统筹协调等工作。项目实施过程中，在遵循贵阳市财政资金项目管理相关办法执行的同时，还制定了《贵阳市农业产业结构调整行动计划（</t>
    </r>
    <r>
      <rPr>
        <sz val="8"/>
        <rFont val="Times New Roman"/>
        <charset val="134"/>
      </rPr>
      <t>2018-2019</t>
    </r>
    <r>
      <rPr>
        <sz val="8"/>
        <rFont val="仿宋_GB2312"/>
        <charset val="134"/>
      </rPr>
      <t>年）》、《贵阳市</t>
    </r>
    <r>
      <rPr>
        <sz val="8"/>
        <rFont val="Times New Roman"/>
        <charset val="134"/>
      </rPr>
      <t>2019</t>
    </r>
    <r>
      <rPr>
        <sz val="8"/>
        <rFont val="仿宋_GB2312"/>
        <charset val="134"/>
      </rPr>
      <t>年度农业产业结构调整实施方案》、《贵阳市农业部门产业结构调整市级财政资金奖补实施方案》等一系列指导文件，确保产业结构调整项目顺利有序推进。</t>
    </r>
  </si>
  <si>
    <r>
      <rPr>
        <sz val="8"/>
        <color theme="1"/>
        <rFont val="仿宋_GB2312"/>
        <charset val="134"/>
      </rPr>
      <t>项目管理制度</t>
    </r>
    <r>
      <rPr>
        <sz val="8"/>
        <color theme="1"/>
        <rFont val="Times New Roman"/>
        <charset val="134"/>
      </rPr>
      <t xml:space="preserve">
</t>
    </r>
    <r>
      <rPr>
        <sz val="8"/>
        <color theme="1"/>
        <rFont val="仿宋_GB2312"/>
        <charset val="134"/>
      </rPr>
      <t>项目实施方案</t>
    </r>
    <r>
      <rPr>
        <sz val="8"/>
        <color theme="1"/>
        <rFont val="Times New Roman"/>
        <charset val="134"/>
      </rPr>
      <t xml:space="preserve">
</t>
    </r>
    <r>
      <rPr>
        <sz val="8"/>
        <color theme="1"/>
        <rFont val="仿宋_GB2312"/>
        <charset val="134"/>
      </rPr>
      <t>行动计划</t>
    </r>
  </si>
  <si>
    <r>
      <rPr>
        <sz val="8"/>
        <color theme="1"/>
        <rFont val="仿宋_GB2312"/>
        <charset val="134"/>
      </rPr>
      <t>案卷调查法</t>
    </r>
    <r>
      <rPr>
        <sz val="8"/>
        <color theme="1"/>
        <rFont val="Times New Roman"/>
        <charset val="134"/>
      </rPr>
      <t xml:space="preserve">
</t>
    </r>
    <r>
      <rPr>
        <sz val="8"/>
        <color theme="1"/>
        <rFont val="仿宋_GB2312"/>
        <charset val="134"/>
      </rPr>
      <t>专家会审</t>
    </r>
    <r>
      <rPr>
        <sz val="8"/>
        <color theme="1"/>
        <rFont val="Times New Roman"/>
        <charset val="134"/>
      </rPr>
      <t xml:space="preserve">
</t>
    </r>
  </si>
  <si>
    <r>
      <rPr>
        <sz val="8"/>
        <rFont val="仿宋_GB2312"/>
        <charset val="134"/>
      </rPr>
      <t>制度执行有效性</t>
    </r>
  </si>
  <si>
    <r>
      <rPr>
        <sz val="8"/>
        <rFont val="仿宋_GB2312"/>
        <charset val="134"/>
      </rPr>
      <t>项目实施是否符合相关业务管理规定，用以反映和考核业务管理制度的有效执行情况。</t>
    </r>
  </si>
  <si>
    <r>
      <rPr>
        <sz val="8"/>
        <rFont val="仿宋_GB2312"/>
        <charset val="134"/>
      </rPr>
      <t>执行存在重大缺陷，</t>
    </r>
    <r>
      <rPr>
        <sz val="8"/>
        <rFont val="Times New Roman"/>
        <charset val="134"/>
      </rPr>
      <t>0</t>
    </r>
    <r>
      <rPr>
        <sz val="8"/>
        <rFont val="仿宋_GB2312"/>
        <charset val="134"/>
      </rPr>
      <t>分（含</t>
    </r>
    <r>
      <rPr>
        <sz val="8"/>
        <rFont val="Times New Roman"/>
        <charset val="134"/>
      </rPr>
      <t>0</t>
    </r>
    <r>
      <rPr>
        <sz val="8"/>
        <rFont val="仿宋_GB2312"/>
        <charset val="134"/>
      </rPr>
      <t>分）～</t>
    </r>
    <r>
      <rPr>
        <sz val="8"/>
        <rFont val="Times New Roman"/>
        <charset val="134"/>
      </rPr>
      <t>50</t>
    </r>
    <r>
      <rPr>
        <sz val="8"/>
        <rFont val="仿宋_GB2312"/>
        <charset val="134"/>
      </rPr>
      <t>分；</t>
    </r>
    <r>
      <rPr>
        <sz val="8"/>
        <rFont val="Times New Roman"/>
        <charset val="134"/>
      </rPr>
      <t xml:space="preserve">
</t>
    </r>
    <r>
      <rPr>
        <sz val="8"/>
        <rFont val="仿宋_GB2312"/>
        <charset val="134"/>
      </rPr>
      <t>执行存在重要缺陷，</t>
    </r>
    <r>
      <rPr>
        <sz val="8"/>
        <rFont val="Times New Roman"/>
        <charset val="134"/>
      </rPr>
      <t>50</t>
    </r>
    <r>
      <rPr>
        <sz val="8"/>
        <rFont val="仿宋_GB2312"/>
        <charset val="134"/>
      </rPr>
      <t>分（含</t>
    </r>
    <r>
      <rPr>
        <sz val="8"/>
        <rFont val="Times New Roman"/>
        <charset val="134"/>
      </rPr>
      <t>50</t>
    </r>
    <r>
      <rPr>
        <sz val="8"/>
        <rFont val="仿宋_GB2312"/>
        <charset val="134"/>
      </rPr>
      <t>分）～</t>
    </r>
    <r>
      <rPr>
        <sz val="8"/>
        <rFont val="Times New Roman"/>
        <charset val="134"/>
      </rPr>
      <t>80</t>
    </r>
    <r>
      <rPr>
        <sz val="8"/>
        <rFont val="仿宋_GB2312"/>
        <charset val="134"/>
      </rPr>
      <t>分；</t>
    </r>
    <r>
      <rPr>
        <sz val="8"/>
        <rFont val="Times New Roman"/>
        <charset val="134"/>
      </rPr>
      <t xml:space="preserve">
</t>
    </r>
    <r>
      <rPr>
        <sz val="8"/>
        <rFont val="仿宋_GB2312"/>
        <charset val="134"/>
      </rPr>
      <t>执行存在一般缺陷，</t>
    </r>
    <r>
      <rPr>
        <sz val="8"/>
        <rFont val="Times New Roman"/>
        <charset val="134"/>
      </rPr>
      <t>80</t>
    </r>
    <r>
      <rPr>
        <sz val="8"/>
        <rFont val="仿宋_GB2312"/>
        <charset val="134"/>
      </rPr>
      <t>分（含</t>
    </r>
    <r>
      <rPr>
        <sz val="8"/>
        <rFont val="Times New Roman"/>
        <charset val="134"/>
      </rPr>
      <t>80</t>
    </r>
    <r>
      <rPr>
        <sz val="8"/>
        <rFont val="仿宋_GB2312"/>
        <charset val="134"/>
      </rPr>
      <t>分）～</t>
    </r>
    <r>
      <rPr>
        <sz val="8"/>
        <rFont val="Times New Roman"/>
        <charset val="134"/>
      </rPr>
      <t>90</t>
    </r>
    <r>
      <rPr>
        <sz val="8"/>
        <rFont val="仿宋_GB2312"/>
        <charset val="134"/>
      </rPr>
      <t>分；</t>
    </r>
    <r>
      <rPr>
        <sz val="8"/>
        <rFont val="Times New Roman"/>
        <charset val="134"/>
      </rPr>
      <t xml:space="preserve">
</t>
    </r>
    <r>
      <rPr>
        <sz val="8"/>
        <rFont val="仿宋_GB2312"/>
        <charset val="134"/>
      </rPr>
      <t>执行不存在内控缺陷，</t>
    </r>
    <r>
      <rPr>
        <sz val="8"/>
        <rFont val="Times New Roman"/>
        <charset val="134"/>
      </rPr>
      <t>90</t>
    </r>
    <r>
      <rPr>
        <sz val="8"/>
        <rFont val="仿宋_GB2312"/>
        <charset val="134"/>
      </rPr>
      <t>分（含</t>
    </r>
    <r>
      <rPr>
        <sz val="8"/>
        <rFont val="Times New Roman"/>
        <charset val="134"/>
      </rPr>
      <t>90</t>
    </r>
    <r>
      <rPr>
        <sz val="8"/>
        <rFont val="仿宋_GB2312"/>
        <charset val="134"/>
      </rPr>
      <t>分）～</t>
    </r>
    <r>
      <rPr>
        <sz val="8"/>
        <rFont val="Times New Roman"/>
        <charset val="134"/>
      </rPr>
      <t>100</t>
    </r>
    <r>
      <rPr>
        <sz val="8"/>
        <rFont val="仿宋_GB2312"/>
        <charset val="134"/>
      </rPr>
      <t>分；</t>
    </r>
    <r>
      <rPr>
        <sz val="8"/>
        <rFont val="Times New Roman"/>
        <charset val="134"/>
      </rPr>
      <t xml:space="preserve">
</t>
    </r>
    <r>
      <rPr>
        <sz val="8"/>
        <rFont val="仿宋_GB2312"/>
        <charset val="134"/>
      </rPr>
      <t>审计中发现内控缺陷，实施单位对其进行整改过的也视为一般缺陷。</t>
    </r>
  </si>
  <si>
    <r>
      <rPr>
        <sz val="8"/>
        <rFont val="仿宋_GB2312"/>
        <charset val="134"/>
      </rPr>
      <t>根据贵阳市农业产业结构调整项目执行情况，项目立项前期进行了充分论证、项目申报及审批严格按照项目入库申请及审批流程进行、各区（市、县）成立了农业产业结构调整行动计划领导小组负责项目实施与管理、项目验收按照实施方案中的三级验收程序及验收指标推进，项目后期管护、项目档案管理以及项目实施奖惩措施等基本符合贵阳市财政资金项目管理相关制度要求。项目存在业务管理制度执行的一般缺陷：①</t>
    </r>
    <r>
      <rPr>
        <sz val="8"/>
        <rFont val="Times New Roman"/>
        <charset val="134"/>
      </rPr>
      <t xml:space="preserve"> </t>
    </r>
    <r>
      <rPr>
        <sz val="8"/>
        <rFont val="仿宋_GB2312"/>
        <charset val="134"/>
      </rPr>
      <t>部分区（市、县）项目县级验收虽按照实施方案流程及指标执行，但验收启动时间较晚，影响了项目资金兑付进度；②</t>
    </r>
    <r>
      <rPr>
        <sz val="8"/>
        <rFont val="Times New Roman"/>
        <charset val="134"/>
      </rPr>
      <t xml:space="preserve"> </t>
    </r>
    <r>
      <rPr>
        <sz val="8"/>
        <rFont val="仿宋_GB2312"/>
        <charset val="134"/>
      </rPr>
      <t>项目的有效监管能力需进一步加强，由于项目涉及主体多、面广，项目实施后对其田间管护指导上存在缺位，导致产业管护水平参差不齐。</t>
    </r>
  </si>
  <si>
    <r>
      <rPr>
        <sz val="8"/>
        <color theme="1"/>
        <rFont val="仿宋_GB2312"/>
        <charset val="134"/>
      </rPr>
      <t>组织机构文件</t>
    </r>
    <r>
      <rPr>
        <sz val="8"/>
        <color theme="1"/>
        <rFont val="Times New Roman"/>
        <charset val="134"/>
      </rPr>
      <t xml:space="preserve">
</t>
    </r>
    <r>
      <rPr>
        <sz val="8"/>
        <color theme="1"/>
        <rFont val="仿宋_GB2312"/>
        <charset val="134"/>
      </rPr>
      <t>职责分工</t>
    </r>
    <r>
      <rPr>
        <sz val="8"/>
        <color theme="1"/>
        <rFont val="Times New Roman"/>
        <charset val="134"/>
      </rPr>
      <t xml:space="preserve">
</t>
    </r>
    <r>
      <rPr>
        <sz val="8"/>
        <color theme="1"/>
        <rFont val="仿宋_GB2312"/>
        <charset val="134"/>
      </rPr>
      <t>项目管理制度</t>
    </r>
  </si>
  <si>
    <r>
      <rPr>
        <sz val="8"/>
        <rFont val="仿宋_GB2312"/>
        <charset val="134"/>
      </rPr>
      <t>项目质量可控性</t>
    </r>
  </si>
  <si>
    <r>
      <rPr>
        <sz val="8"/>
        <rFont val="仿宋_GB2312"/>
        <charset val="134"/>
      </rPr>
      <t>项目实施单位是否为达到项目质量要求而采取了必需的措施，用以反映和考核项目实施单位对项目质量的控制情况。</t>
    </r>
  </si>
  <si>
    <r>
      <rPr>
        <sz val="8"/>
        <rFont val="仿宋_GB2312"/>
        <charset val="134"/>
      </rPr>
      <t>制定或具有相应的项目质量要求或标准、采取了相应的项目质量检查、验收等必需的控制措施或手段。</t>
    </r>
    <r>
      <rPr>
        <sz val="8"/>
        <rFont val="Times New Roman"/>
        <charset val="134"/>
      </rPr>
      <t xml:space="preserve">
</t>
    </r>
    <r>
      <rPr>
        <sz val="8"/>
        <rFont val="仿宋_GB2312"/>
        <charset val="134"/>
      </rPr>
      <t>项目质量非常可控，</t>
    </r>
    <r>
      <rPr>
        <sz val="8"/>
        <rFont val="Times New Roman"/>
        <charset val="134"/>
      </rPr>
      <t>90</t>
    </r>
    <r>
      <rPr>
        <sz val="8"/>
        <rFont val="仿宋_GB2312"/>
        <charset val="134"/>
      </rPr>
      <t>分（含</t>
    </r>
    <r>
      <rPr>
        <sz val="8"/>
        <rFont val="Times New Roman"/>
        <charset val="134"/>
      </rPr>
      <t>90</t>
    </r>
    <r>
      <rPr>
        <sz val="8"/>
        <rFont val="仿宋_GB2312"/>
        <charset val="134"/>
      </rPr>
      <t>分）～</t>
    </r>
    <r>
      <rPr>
        <sz val="8"/>
        <rFont val="Times New Roman"/>
        <charset val="134"/>
      </rPr>
      <t>100</t>
    </r>
    <r>
      <rPr>
        <sz val="8"/>
        <rFont val="仿宋_GB2312"/>
        <charset val="134"/>
      </rPr>
      <t>分；</t>
    </r>
    <r>
      <rPr>
        <sz val="8"/>
        <rFont val="Times New Roman"/>
        <charset val="134"/>
      </rPr>
      <t xml:space="preserve">
</t>
    </r>
    <r>
      <rPr>
        <sz val="8"/>
        <rFont val="仿宋_GB2312"/>
        <charset val="134"/>
      </rPr>
      <t>项目质量比较可控，</t>
    </r>
    <r>
      <rPr>
        <sz val="8"/>
        <rFont val="Times New Roman"/>
        <charset val="134"/>
      </rPr>
      <t>80</t>
    </r>
    <r>
      <rPr>
        <sz val="8"/>
        <rFont val="仿宋_GB2312"/>
        <charset val="134"/>
      </rPr>
      <t>分（含</t>
    </r>
    <r>
      <rPr>
        <sz val="8"/>
        <rFont val="Times New Roman"/>
        <charset val="134"/>
      </rPr>
      <t>80</t>
    </r>
    <r>
      <rPr>
        <sz val="8"/>
        <rFont val="仿宋_GB2312"/>
        <charset val="134"/>
      </rPr>
      <t>分）～</t>
    </r>
    <r>
      <rPr>
        <sz val="8"/>
        <rFont val="Times New Roman"/>
        <charset val="134"/>
      </rPr>
      <t>90</t>
    </r>
    <r>
      <rPr>
        <sz val="8"/>
        <rFont val="仿宋_GB2312"/>
        <charset val="134"/>
      </rPr>
      <t>分；</t>
    </r>
    <r>
      <rPr>
        <sz val="8"/>
        <rFont val="Times New Roman"/>
        <charset val="134"/>
      </rPr>
      <t xml:space="preserve">
</t>
    </r>
    <r>
      <rPr>
        <sz val="8"/>
        <rFont val="仿宋_GB2312"/>
        <charset val="134"/>
      </rPr>
      <t>项目质量可控，</t>
    </r>
    <r>
      <rPr>
        <sz val="8"/>
        <rFont val="Times New Roman"/>
        <charset val="134"/>
      </rPr>
      <t>60</t>
    </r>
    <r>
      <rPr>
        <sz val="8"/>
        <rFont val="仿宋_GB2312"/>
        <charset val="134"/>
      </rPr>
      <t>分（含</t>
    </r>
    <r>
      <rPr>
        <sz val="8"/>
        <rFont val="Times New Roman"/>
        <charset val="134"/>
      </rPr>
      <t>60</t>
    </r>
    <r>
      <rPr>
        <sz val="8"/>
        <rFont val="仿宋_GB2312"/>
        <charset val="134"/>
      </rPr>
      <t>分）～</t>
    </r>
    <r>
      <rPr>
        <sz val="8"/>
        <rFont val="Times New Roman"/>
        <charset val="134"/>
      </rPr>
      <t>80</t>
    </r>
    <r>
      <rPr>
        <sz val="8"/>
        <rFont val="仿宋_GB2312"/>
        <charset val="134"/>
      </rPr>
      <t>分；</t>
    </r>
    <r>
      <rPr>
        <sz val="8"/>
        <rFont val="Times New Roman"/>
        <charset val="134"/>
      </rPr>
      <t xml:space="preserve">
</t>
    </r>
    <r>
      <rPr>
        <sz val="8"/>
        <rFont val="仿宋_GB2312"/>
        <charset val="134"/>
      </rPr>
      <t>项目质量不太可控，</t>
    </r>
    <r>
      <rPr>
        <sz val="8"/>
        <rFont val="Times New Roman"/>
        <charset val="134"/>
      </rPr>
      <t>0</t>
    </r>
    <r>
      <rPr>
        <sz val="8"/>
        <rFont val="仿宋_GB2312"/>
        <charset val="134"/>
      </rPr>
      <t>分～</t>
    </r>
    <r>
      <rPr>
        <sz val="8"/>
        <rFont val="Times New Roman"/>
        <charset val="134"/>
      </rPr>
      <t>60</t>
    </r>
    <r>
      <rPr>
        <sz val="8"/>
        <rFont val="仿宋_GB2312"/>
        <charset val="134"/>
      </rPr>
      <t>分；</t>
    </r>
    <r>
      <rPr>
        <sz val="8"/>
        <rFont val="Times New Roman"/>
        <charset val="134"/>
      </rPr>
      <t xml:space="preserve">
</t>
    </r>
    <r>
      <rPr>
        <sz val="8"/>
        <rFont val="仿宋_GB2312"/>
        <charset val="134"/>
      </rPr>
      <t>项目质量完全不可控，</t>
    </r>
    <r>
      <rPr>
        <sz val="8"/>
        <rFont val="Times New Roman"/>
        <charset val="134"/>
      </rPr>
      <t>0</t>
    </r>
    <r>
      <rPr>
        <sz val="8"/>
        <rFont val="仿宋_GB2312"/>
        <charset val="134"/>
      </rPr>
      <t>分。</t>
    </r>
  </si>
  <si>
    <r>
      <rPr>
        <sz val="8"/>
        <rFont val="仿宋_GB2312"/>
        <charset val="134"/>
      </rPr>
      <t>为推进贵阳市农业产业结构调整项目的顺利实施，各区（市、县）均建立了较为严格的事前、事中和事后质量控制措施。在项目遴选阶段，严格按照相关流程选择实施单位，保障项目实施质量；在合同签订阶段，依法订立项目实施合同，明确项目实施内容、完工期限、质量标准、项目效益和违约责任等；在项目实施过程中，项目所在村成立了</t>
    </r>
    <r>
      <rPr>
        <sz val="8"/>
        <rFont val="Times New Roman"/>
        <charset val="134"/>
      </rPr>
      <t>“</t>
    </r>
    <r>
      <rPr>
        <sz val="8"/>
        <rFont val="仿宋_GB2312"/>
        <charset val="134"/>
      </rPr>
      <t>项目监督小组</t>
    </r>
    <r>
      <rPr>
        <sz val="8"/>
        <rFont val="Times New Roman"/>
        <charset val="134"/>
      </rPr>
      <t>”</t>
    </r>
    <r>
      <rPr>
        <sz val="8"/>
        <rFont val="仿宋_GB2312"/>
        <charset val="134"/>
      </rPr>
      <t>，对项目的实施和验收过程等进行民主监督；项目实施完成后，项目施工单位或乡镇首先进行初步验收，初步验收通过后报送县领导小组验收。</t>
    </r>
  </si>
  <si>
    <r>
      <rPr>
        <sz val="8"/>
        <color theme="1"/>
        <rFont val="仿宋_GB2312"/>
        <charset val="134"/>
      </rPr>
      <t>项目质量管理制度</t>
    </r>
    <r>
      <rPr>
        <sz val="8"/>
        <color theme="1"/>
        <rFont val="Times New Roman"/>
        <charset val="134"/>
      </rPr>
      <t xml:space="preserve">
</t>
    </r>
    <r>
      <rPr>
        <sz val="8"/>
        <color theme="1"/>
        <rFont val="仿宋_GB2312"/>
        <charset val="134"/>
      </rPr>
      <t>县级验收报告</t>
    </r>
  </si>
  <si>
    <r>
      <rPr>
        <sz val="8"/>
        <color theme="1"/>
        <rFont val="仿宋_GB2312"/>
        <charset val="134"/>
      </rPr>
      <t>财务管理</t>
    </r>
  </si>
  <si>
    <r>
      <rPr>
        <sz val="8"/>
        <rFont val="仿宋_GB2312"/>
        <charset val="134"/>
      </rPr>
      <t>资金使用率</t>
    </r>
  </si>
  <si>
    <r>
      <rPr>
        <sz val="8"/>
        <rFont val="仿宋_GB2312"/>
        <charset val="134"/>
      </rPr>
      <t>主要反映项目资金的使用情况</t>
    </r>
  </si>
  <si>
    <r>
      <rPr>
        <sz val="8"/>
        <rFont val="仿宋_GB2312"/>
        <charset val="134"/>
      </rPr>
      <t>资金使用率</t>
    </r>
    <r>
      <rPr>
        <sz val="8"/>
        <rFont val="Times New Roman"/>
        <charset val="134"/>
      </rPr>
      <t>=[</t>
    </r>
    <r>
      <rPr>
        <sz val="8"/>
        <rFont val="仿宋_GB2312"/>
        <charset val="134"/>
      </rPr>
      <t>（实际支付资金</t>
    </r>
    <r>
      <rPr>
        <sz val="8"/>
        <rFont val="Times New Roman"/>
        <charset val="134"/>
      </rPr>
      <t>+</t>
    </r>
    <r>
      <rPr>
        <sz val="8"/>
        <rFont val="仿宋_GB2312"/>
        <charset val="134"/>
      </rPr>
      <t>预留保证金）</t>
    </r>
    <r>
      <rPr>
        <sz val="8"/>
        <rFont val="Times New Roman"/>
        <charset val="134"/>
      </rPr>
      <t>/</t>
    </r>
    <r>
      <rPr>
        <sz val="8"/>
        <rFont val="仿宋_GB2312"/>
        <charset val="134"/>
      </rPr>
      <t>实际到位资金</t>
    </r>
    <r>
      <rPr>
        <sz val="8"/>
        <rFont val="Times New Roman"/>
        <charset val="134"/>
      </rPr>
      <t>]×100%</t>
    </r>
  </si>
  <si>
    <r>
      <t>根据贵阳市各区（市、县）</t>
    </r>
    <r>
      <rPr>
        <sz val="8"/>
        <rFont val="Times New Roman"/>
        <charset val="134"/>
      </rPr>
      <t>2019</t>
    </r>
    <r>
      <rPr>
        <sz val="8"/>
        <rFont val="仿宋_GB2312"/>
        <charset val="134"/>
      </rPr>
      <t>年度农业产业结构调整项目资金使用情况统计，各区（市、县）已按照项目实施方案启动验收程序，部分区县已完成了部分乡镇产业结构调整项目验收，正在走报账程序，拟尽快兑现资金。目前，全市</t>
    </r>
    <r>
      <rPr>
        <sz val="8"/>
        <rFont val="Times New Roman"/>
        <charset val="134"/>
      </rPr>
      <t>2019</t>
    </r>
    <r>
      <rPr>
        <sz val="8"/>
        <rFont val="仿宋_GB2312"/>
        <charset val="134"/>
      </rPr>
      <t>年度农业产业结构调整项目资金使用率约为</t>
    </r>
    <r>
      <rPr>
        <sz val="8"/>
        <rFont val="Times New Roman"/>
        <charset val="134"/>
      </rPr>
      <t>53.58%</t>
    </r>
    <r>
      <rPr>
        <sz val="8"/>
        <rFont val="仿宋_GB2312"/>
        <charset val="134"/>
      </rPr>
      <t>。</t>
    </r>
  </si>
  <si>
    <r>
      <rPr>
        <sz val="8"/>
        <color theme="1"/>
        <rFont val="仿宋_GB2312"/>
        <charset val="134"/>
      </rPr>
      <t>年度资金使用统计表</t>
    </r>
    <r>
      <rPr>
        <sz val="8"/>
        <color theme="1"/>
        <rFont val="Times New Roman"/>
        <charset val="134"/>
      </rPr>
      <t xml:space="preserve">
</t>
    </r>
    <r>
      <rPr>
        <sz val="8"/>
        <color theme="1"/>
        <rFont val="仿宋_GB2312"/>
        <charset val="134"/>
      </rPr>
      <t>资金兑付相关凭证</t>
    </r>
  </si>
  <si>
    <r>
      <rPr>
        <sz val="8"/>
        <color theme="1"/>
        <rFont val="仿宋_GB2312"/>
        <charset val="134"/>
      </rPr>
      <t>案卷调查法</t>
    </r>
    <r>
      <rPr>
        <sz val="8"/>
        <color theme="1"/>
        <rFont val="Times New Roman"/>
        <charset val="134"/>
      </rPr>
      <t xml:space="preserve">
</t>
    </r>
    <r>
      <rPr>
        <sz val="8"/>
        <color theme="1"/>
        <rFont val="仿宋_GB2312"/>
        <charset val="134"/>
      </rPr>
      <t>专家会审</t>
    </r>
    <r>
      <rPr>
        <sz val="8"/>
        <color theme="1"/>
        <rFont val="Times New Roman"/>
        <charset val="134"/>
      </rPr>
      <t xml:space="preserve">
</t>
    </r>
    <r>
      <rPr>
        <sz val="8"/>
        <color theme="1"/>
        <rFont val="仿宋_GB2312"/>
        <charset val="134"/>
      </rPr>
      <t>面访</t>
    </r>
  </si>
  <si>
    <r>
      <rPr>
        <sz val="8"/>
        <rFont val="仿宋_GB2312"/>
        <charset val="134"/>
      </rPr>
      <t>资金使用合规性</t>
    </r>
  </si>
  <si>
    <r>
      <rPr>
        <sz val="8"/>
        <rFont val="仿宋_GB2312"/>
        <charset val="134"/>
      </rPr>
      <t>项目资金使用是否符合相关的财务管理制度规定，用以反映和考核项目资金的规范运行情况</t>
    </r>
  </si>
  <si>
    <r>
      <rPr>
        <sz val="8"/>
        <rFont val="仿宋_GB2312"/>
        <charset val="134"/>
      </rPr>
      <t>评价要点：①是否符合国家财经法规和财务管理制度以及有关专项资金管理办法的规定；②资金的拨付是否有完整的审批程序和手续；③项目的重大开支是否经过评估认证；④是否符合项目预算批复或合同规定的用途；⑤是否存在截留、挤占、挪用、虚列支出等情况。</t>
    </r>
  </si>
  <si>
    <r>
      <rPr>
        <sz val="8"/>
        <rFont val="仿宋_GB2312"/>
        <charset val="134"/>
      </rPr>
      <t>贵阳市</t>
    </r>
    <r>
      <rPr>
        <sz val="8"/>
        <rFont val="Times New Roman"/>
        <charset val="134"/>
      </rPr>
      <t>2019</t>
    </r>
    <r>
      <rPr>
        <sz val="8"/>
        <rFont val="仿宋_GB2312"/>
        <charset val="134"/>
      </rPr>
      <t>年度农业产业结构调整项目资金使用符合国家财经法规和财务管理制度以及《贵阳市农业委员会市级财政专项资金管理办法（暂行）》的规定；资金的拨付有完整的审批程序和手续，严格按照市级奖补实施方案中各产业类型的补助标准进行兑付；项目的重大开支经过评估认证；经项目调研未发现擅自改变奖补资金投向，截留、转移、虚报冒领、挤占、挪用奖补资金的情况。</t>
    </r>
  </si>
  <si>
    <r>
      <rPr>
        <sz val="8"/>
        <color theme="1"/>
        <rFont val="仿宋_GB2312"/>
        <charset val="134"/>
      </rPr>
      <t>财政专项资金管理实施细则</t>
    </r>
    <r>
      <rPr>
        <sz val="8"/>
        <color theme="1"/>
        <rFont val="Times New Roman"/>
        <charset val="134"/>
      </rPr>
      <t xml:space="preserve">
</t>
    </r>
    <r>
      <rPr>
        <sz val="8"/>
        <color theme="1"/>
        <rFont val="仿宋_GB2312"/>
        <charset val="134"/>
      </rPr>
      <t>核查相关账务及资金文件</t>
    </r>
  </si>
  <si>
    <r>
      <rPr>
        <sz val="8"/>
        <rFont val="仿宋_GB2312"/>
        <charset val="134"/>
      </rPr>
      <t>财务监控有效性</t>
    </r>
  </si>
  <si>
    <r>
      <rPr>
        <sz val="8"/>
        <rFont val="仿宋_GB2312"/>
        <charset val="134"/>
      </rPr>
      <t>项目实施单位是否为保障资金的安全、规范运行而采取了必要的监控措施，用以反映和考核项目实施单位对资金运行的控制情况</t>
    </r>
  </si>
  <si>
    <r>
      <rPr>
        <sz val="8"/>
        <rFont val="仿宋_GB2312"/>
        <charset val="134"/>
      </rPr>
      <t>评价要点：①是否已制定或具有相应的监控机制；②是否采取了相应的财务检查等必要的监控措施或手段。</t>
    </r>
  </si>
  <si>
    <r>
      <rPr>
        <sz val="8"/>
        <rFont val="仿宋_GB2312"/>
        <charset val="134"/>
      </rPr>
      <t>贵阳市成立了贵阳市农业产业结构调整行动计划领导小组，负责全市农业产业结构调整顶层设计、政策制定、统筹协调等工作，并明确要求县级、乡镇成立满足农业产业结构调整工作开展需要的组织机构，并针对农业产业结构调整项目制定了相应的监控机制。贵阳市农业农村局会同财政部门定期或不定期对专项资金执行情况进行检查，总结分析项目资金的实施情况，对存在的问题及时提出处理意见；配合审计和监督监察部门对专项资金进行审计和专项检查。</t>
    </r>
  </si>
  <si>
    <r>
      <rPr>
        <sz val="8"/>
        <color theme="1"/>
        <rFont val="仿宋_GB2312"/>
        <charset val="134"/>
      </rPr>
      <t>财政专项资金管理实施细则</t>
    </r>
    <r>
      <rPr>
        <sz val="8"/>
        <color theme="1"/>
        <rFont val="Times New Roman"/>
        <charset val="134"/>
      </rPr>
      <t xml:space="preserve">
</t>
    </r>
    <r>
      <rPr>
        <sz val="8"/>
        <color theme="1"/>
        <rFont val="仿宋_GB2312"/>
        <charset val="134"/>
      </rPr>
      <t>报账审批材料</t>
    </r>
  </si>
  <si>
    <r>
      <rPr>
        <sz val="8"/>
        <color theme="1"/>
        <rFont val="仿宋_GB2312"/>
        <charset val="134"/>
      </rPr>
      <t>项目产出</t>
    </r>
  </si>
  <si>
    <r>
      <rPr>
        <sz val="8"/>
        <color theme="1"/>
        <rFont val="仿宋_GB2312"/>
        <charset val="134"/>
      </rPr>
      <t>产出数量</t>
    </r>
  </si>
  <si>
    <r>
      <rPr>
        <sz val="8"/>
        <color theme="1"/>
        <rFont val="仿宋_GB2312"/>
        <charset val="134"/>
      </rPr>
      <t>实际完成率</t>
    </r>
  </si>
  <si>
    <r>
      <rPr>
        <sz val="8"/>
        <rFont val="仿宋_GB2312"/>
        <charset val="134"/>
      </rPr>
      <t>项目实施的实际产出数与计划产出数的比率，用以反映和考核项目产出数量目标的实现程度。</t>
    </r>
  </si>
  <si>
    <r>
      <rPr>
        <sz val="8"/>
        <color theme="1"/>
        <rFont val="仿宋_GB2312"/>
        <charset val="134"/>
      </rPr>
      <t>际完成率</t>
    </r>
    <r>
      <rPr>
        <sz val="8"/>
        <color theme="1"/>
        <rFont val="Times New Roman"/>
        <charset val="134"/>
      </rPr>
      <t>=</t>
    </r>
    <r>
      <rPr>
        <sz val="8"/>
        <color theme="1"/>
        <rFont val="仿宋_GB2312"/>
        <charset val="134"/>
      </rPr>
      <t>（实际产出数</t>
    </r>
    <r>
      <rPr>
        <sz val="8"/>
        <color theme="1"/>
        <rFont val="Times New Roman"/>
        <charset val="134"/>
      </rPr>
      <t>/</t>
    </r>
    <r>
      <rPr>
        <sz val="8"/>
        <color theme="1"/>
        <rFont val="仿宋_GB2312"/>
        <charset val="134"/>
      </rPr>
      <t>计划产出数）</t>
    </r>
    <r>
      <rPr>
        <sz val="8"/>
        <color theme="1"/>
        <rFont val="Times New Roman"/>
        <charset val="134"/>
      </rPr>
      <t>×100</t>
    </r>
    <r>
      <rPr>
        <sz val="8"/>
        <color theme="1"/>
        <rFont val="仿宋_GB2312"/>
        <charset val="134"/>
      </rPr>
      <t>分。</t>
    </r>
    <r>
      <rPr>
        <sz val="8"/>
        <color theme="1"/>
        <rFont val="Times New Roman"/>
        <charset val="134"/>
      </rPr>
      <t xml:space="preserve">
</t>
    </r>
    <r>
      <rPr>
        <sz val="8"/>
        <color theme="1"/>
        <rFont val="仿宋_GB2312"/>
        <charset val="134"/>
      </rPr>
      <t>实际产出数：一定时期（本年度或项目期）内项目实际产出的产品或提供的服务数量。</t>
    </r>
    <r>
      <rPr>
        <sz val="8"/>
        <color theme="1"/>
        <rFont val="Times New Roman"/>
        <charset val="134"/>
      </rPr>
      <t xml:space="preserve">
</t>
    </r>
    <r>
      <rPr>
        <sz val="8"/>
        <color theme="1"/>
        <rFont val="仿宋_GB2312"/>
        <charset val="134"/>
      </rPr>
      <t>计划产出数：项目绩效目标确定的在一定时期（本年度或项目期）内计划产出的产品或提供的服务数量。</t>
    </r>
  </si>
  <si>
    <r>
      <t>截止</t>
    </r>
    <r>
      <rPr>
        <sz val="8"/>
        <rFont val="Times New Roman"/>
        <charset val="134"/>
      </rPr>
      <t>2019</t>
    </r>
    <r>
      <rPr>
        <sz val="8"/>
        <rFont val="仿宋_GB2312"/>
        <charset val="134"/>
      </rPr>
      <t>年</t>
    </r>
    <r>
      <rPr>
        <sz val="8"/>
        <rFont val="Times New Roman"/>
        <charset val="134"/>
      </rPr>
      <t>12</t>
    </r>
    <r>
      <rPr>
        <sz val="8"/>
        <rFont val="仿宋_GB2312"/>
        <charset val="134"/>
      </rPr>
      <t>月</t>
    </r>
    <r>
      <rPr>
        <sz val="8"/>
        <rFont val="Times New Roman"/>
        <charset val="134"/>
      </rPr>
      <t>31</t>
    </r>
    <r>
      <rPr>
        <sz val="8"/>
        <rFont val="仿宋_GB2312"/>
        <charset val="134"/>
      </rPr>
      <t>日，贵阳市</t>
    </r>
    <r>
      <rPr>
        <sz val="8"/>
        <rFont val="Times New Roman"/>
        <charset val="134"/>
      </rPr>
      <t>2019</t>
    </r>
    <r>
      <rPr>
        <sz val="8"/>
        <rFont val="仿宋_GB2312"/>
        <charset val="134"/>
      </rPr>
      <t>年度农业产业结构调整项目共分布于</t>
    </r>
    <r>
      <rPr>
        <sz val="8"/>
        <rFont val="Times New Roman"/>
        <charset val="134"/>
      </rPr>
      <t>8</t>
    </r>
    <r>
      <rPr>
        <sz val="8"/>
        <rFont val="仿宋_GB2312"/>
        <charset val="134"/>
      </rPr>
      <t>个区（市、县），项目实施方案中计划实施面积</t>
    </r>
    <r>
      <rPr>
        <sz val="8"/>
        <rFont val="Times New Roman"/>
        <charset val="134"/>
      </rPr>
      <t>200,000.00</t>
    </r>
    <r>
      <rPr>
        <sz val="8"/>
        <rFont val="仿宋_GB2312"/>
        <charset val="134"/>
      </rPr>
      <t>亩，实际完成实施面积</t>
    </r>
    <r>
      <rPr>
        <sz val="8"/>
        <rFont val="Times New Roman"/>
        <charset val="134"/>
      </rPr>
      <t>217,612.00</t>
    </r>
    <r>
      <rPr>
        <sz val="8"/>
        <rFont val="仿宋_GB2312"/>
        <charset val="134"/>
      </rPr>
      <t>亩，实际完成率</t>
    </r>
    <r>
      <rPr>
        <sz val="8"/>
        <rFont val="Times New Roman"/>
        <charset val="134"/>
      </rPr>
      <t>108.81%</t>
    </r>
    <r>
      <rPr>
        <sz val="8"/>
        <rFont val="仿宋_GB2312"/>
        <charset val="134"/>
      </rPr>
      <t>。</t>
    </r>
  </si>
  <si>
    <r>
      <rPr>
        <sz val="8"/>
        <rFont val="仿宋_GB2312"/>
        <charset val="134"/>
      </rPr>
      <t>项目实施方案</t>
    </r>
    <r>
      <rPr>
        <sz val="8"/>
        <rFont val="Times New Roman"/>
        <charset val="134"/>
      </rPr>
      <t xml:space="preserve">
</t>
    </r>
    <r>
      <rPr>
        <sz val="8"/>
        <rFont val="仿宋_GB2312"/>
        <charset val="134"/>
      </rPr>
      <t>项目县级验收报告</t>
    </r>
  </si>
  <si>
    <r>
      <rPr>
        <sz val="8"/>
        <color theme="1"/>
        <rFont val="仿宋_GB2312"/>
        <charset val="134"/>
      </rPr>
      <t>案卷调查法</t>
    </r>
    <r>
      <rPr>
        <sz val="8"/>
        <color theme="1"/>
        <rFont val="Times New Roman"/>
        <charset val="134"/>
      </rPr>
      <t xml:space="preserve">
</t>
    </r>
  </si>
  <si>
    <r>
      <rPr>
        <sz val="8"/>
        <color theme="1"/>
        <rFont val="仿宋_GB2312"/>
        <charset val="134"/>
      </rPr>
      <t>产出质量</t>
    </r>
  </si>
  <si>
    <r>
      <rPr>
        <sz val="8"/>
        <color theme="1"/>
        <rFont val="仿宋_GB2312"/>
        <charset val="134"/>
      </rPr>
      <t>验收合格率</t>
    </r>
  </si>
  <si>
    <r>
      <rPr>
        <sz val="8"/>
        <rFont val="仿宋_GB2312"/>
        <charset val="134"/>
      </rPr>
      <t>项目完成的质量达标产出数与实际产出数的比率，用以反映和考核项目产出质量目标的实现程度。</t>
    </r>
  </si>
  <si>
    <r>
      <rPr>
        <sz val="8"/>
        <rFont val="仿宋_GB2312"/>
        <charset val="134"/>
      </rPr>
      <t>质量达标率</t>
    </r>
    <r>
      <rPr>
        <sz val="8"/>
        <rFont val="Times New Roman"/>
        <charset val="134"/>
      </rPr>
      <t>=</t>
    </r>
    <r>
      <rPr>
        <sz val="8"/>
        <rFont val="仿宋_GB2312"/>
        <charset val="134"/>
      </rPr>
      <t>（质量达标产出数</t>
    </r>
    <r>
      <rPr>
        <sz val="8"/>
        <rFont val="Times New Roman"/>
        <charset val="134"/>
      </rPr>
      <t>/</t>
    </r>
    <r>
      <rPr>
        <sz val="8"/>
        <rFont val="仿宋_GB2312"/>
        <charset val="134"/>
      </rPr>
      <t>实际产出数）</t>
    </r>
    <r>
      <rPr>
        <sz val="8"/>
        <rFont val="Times New Roman"/>
        <charset val="134"/>
      </rPr>
      <t>×100</t>
    </r>
    <r>
      <rPr>
        <sz val="8"/>
        <rFont val="仿宋_GB2312"/>
        <charset val="134"/>
      </rPr>
      <t>分。</t>
    </r>
    <r>
      <rPr>
        <sz val="8"/>
        <rFont val="Times New Roman"/>
        <charset val="134"/>
      </rPr>
      <t xml:space="preserve">
</t>
    </r>
    <r>
      <rPr>
        <sz val="8"/>
        <rFont val="仿宋_GB2312"/>
        <charset val="134"/>
      </rPr>
      <t>质量达标产出数：一定时期（本年度或项目期）内实际达到既定质量标准的产品或服务数量。</t>
    </r>
    <r>
      <rPr>
        <sz val="8"/>
        <rFont val="Times New Roman"/>
        <charset val="134"/>
      </rPr>
      <t xml:space="preserve">
</t>
    </r>
    <r>
      <rPr>
        <sz val="8"/>
        <rFont val="仿宋_GB2312"/>
        <charset val="134"/>
      </rPr>
      <t>既定质量标准是指项目实施单位设立绩效目标时依据计划标准、行业标准、历史标准或其他标准而设定的绩效指标值。</t>
    </r>
  </si>
  <si>
    <r>
      <rPr>
        <sz val="8"/>
        <rFont val="仿宋_GB2312"/>
        <charset val="134"/>
      </rPr>
      <t>贵阳市市林业局于</t>
    </r>
    <r>
      <rPr>
        <sz val="8"/>
        <rFont val="Times New Roman"/>
        <charset val="134"/>
      </rPr>
      <t>2020</t>
    </r>
    <r>
      <rPr>
        <sz val="8"/>
        <rFont val="仿宋_GB2312"/>
        <charset val="134"/>
      </rPr>
      <t>年</t>
    </r>
    <r>
      <rPr>
        <sz val="8"/>
        <rFont val="Times New Roman"/>
        <charset val="134"/>
      </rPr>
      <t>4</t>
    </r>
    <r>
      <rPr>
        <sz val="8"/>
        <rFont val="仿宋_GB2312"/>
        <charset val="134"/>
      </rPr>
      <t>月至</t>
    </r>
    <r>
      <rPr>
        <sz val="8"/>
        <rFont val="Times New Roman"/>
        <charset val="134"/>
      </rPr>
      <t>5</t>
    </r>
    <r>
      <rPr>
        <sz val="8"/>
        <rFont val="仿宋_GB2312"/>
        <charset val="134"/>
      </rPr>
      <t>月组织开展全市</t>
    </r>
    <r>
      <rPr>
        <sz val="8"/>
        <rFont val="Times New Roman"/>
        <charset val="134"/>
      </rPr>
      <t>2019</t>
    </r>
    <r>
      <rPr>
        <sz val="8"/>
        <rFont val="仿宋_GB2312"/>
        <charset val="134"/>
      </rPr>
      <t>年度人工造林及未成林地补植补造任务完成情况进行复核，对农业产业结构调整项目中</t>
    </r>
    <r>
      <rPr>
        <sz val="8"/>
        <rFont val="Times New Roman"/>
        <charset val="134"/>
      </rPr>
      <t>48000.00</t>
    </r>
    <r>
      <rPr>
        <sz val="8"/>
        <rFont val="仿宋_GB2312"/>
        <charset val="134"/>
      </rPr>
      <t>亩的抽查结果显示，达到验收标准的项目综合占比为</t>
    </r>
    <r>
      <rPr>
        <sz val="8"/>
        <rFont val="Times New Roman"/>
        <charset val="134"/>
      </rPr>
      <t>85.50%</t>
    </r>
    <r>
      <rPr>
        <sz val="8"/>
        <rFont val="仿宋_GB2312"/>
        <charset val="134"/>
      </rPr>
      <t>。</t>
    </r>
  </si>
  <si>
    <r>
      <rPr>
        <sz val="8"/>
        <color theme="1"/>
        <rFont val="仿宋_GB2312"/>
        <charset val="134"/>
      </rPr>
      <t>案卷调查法</t>
    </r>
    <r>
      <rPr>
        <sz val="8"/>
        <color theme="1"/>
        <rFont val="Times New Roman"/>
        <charset val="134"/>
      </rPr>
      <t xml:space="preserve">
</t>
    </r>
    <r>
      <rPr>
        <sz val="8"/>
        <color theme="1"/>
        <rFont val="仿宋_GB2312"/>
        <charset val="134"/>
      </rPr>
      <t>专家会审</t>
    </r>
  </si>
  <si>
    <r>
      <rPr>
        <sz val="8"/>
        <color theme="1"/>
        <rFont val="仿宋_GB2312"/>
        <charset val="134"/>
      </rPr>
      <t>产出时效</t>
    </r>
  </si>
  <si>
    <r>
      <rPr>
        <sz val="8"/>
        <color theme="1"/>
        <rFont val="仿宋_GB2312"/>
        <charset val="134"/>
      </rPr>
      <t>完成及时率</t>
    </r>
  </si>
  <si>
    <r>
      <rPr>
        <sz val="8"/>
        <rFont val="仿宋_GB2312"/>
        <charset val="134"/>
      </rPr>
      <t>项目是否按照设计工期完成，用以反映和考核项目产出时效目标的实现程度。</t>
    </r>
  </si>
  <si>
    <r>
      <rPr>
        <sz val="8"/>
        <rFont val="仿宋_GB2312"/>
        <charset val="134"/>
      </rPr>
      <t>完成及时率</t>
    </r>
    <r>
      <rPr>
        <sz val="8"/>
        <rFont val="Times New Roman"/>
        <charset val="134"/>
      </rPr>
      <t>=</t>
    </r>
    <r>
      <rPr>
        <sz val="8"/>
        <rFont val="仿宋_GB2312"/>
        <charset val="134"/>
      </rPr>
      <t>（及时完成项目数</t>
    </r>
    <r>
      <rPr>
        <sz val="8"/>
        <rFont val="Times New Roman"/>
        <charset val="134"/>
      </rPr>
      <t>/</t>
    </r>
    <r>
      <rPr>
        <sz val="8"/>
        <rFont val="仿宋_GB2312"/>
        <charset val="134"/>
      </rPr>
      <t>计划完成项目数）</t>
    </r>
    <r>
      <rPr>
        <sz val="8"/>
        <rFont val="Times New Roman"/>
        <charset val="134"/>
      </rPr>
      <t>×100</t>
    </r>
    <r>
      <rPr>
        <sz val="8"/>
        <rFont val="仿宋_GB2312"/>
        <charset val="134"/>
      </rPr>
      <t>分。</t>
    </r>
    <r>
      <rPr>
        <sz val="8"/>
        <rFont val="Times New Roman"/>
        <charset val="134"/>
      </rPr>
      <t xml:space="preserve">
</t>
    </r>
    <r>
      <rPr>
        <sz val="8"/>
        <rFont val="仿宋_GB2312"/>
        <charset val="134"/>
      </rPr>
      <t>及时完成项目数：按照实施方案设计工期及时完成的项目数。</t>
    </r>
    <r>
      <rPr>
        <sz val="8"/>
        <rFont val="Times New Roman"/>
        <charset val="134"/>
      </rPr>
      <t xml:space="preserve">
</t>
    </r>
    <r>
      <rPr>
        <sz val="8"/>
        <rFont val="仿宋_GB2312"/>
        <charset val="134"/>
      </rPr>
      <t>计划完成项目数：市级资金立项并通过实施方案批复的项目数量。</t>
    </r>
  </si>
  <si>
    <r>
      <t>根据《贵阳市</t>
    </r>
    <r>
      <rPr>
        <sz val="8"/>
        <rFont val="Times New Roman"/>
        <charset val="134"/>
      </rPr>
      <t>2019</t>
    </r>
    <r>
      <rPr>
        <sz val="8"/>
        <rFont val="仿宋_GB2312"/>
        <charset val="134"/>
      </rPr>
      <t>年度农业产业结构调整实施方案》，项目实施期限为</t>
    </r>
    <r>
      <rPr>
        <sz val="8"/>
        <rFont val="Times New Roman"/>
        <charset val="134"/>
      </rPr>
      <t>2019</t>
    </r>
    <r>
      <rPr>
        <sz val="8"/>
        <rFont val="仿宋_GB2312"/>
        <charset val="134"/>
      </rPr>
      <t>年</t>
    </r>
    <r>
      <rPr>
        <sz val="8"/>
        <rFont val="Times New Roman"/>
        <charset val="134"/>
      </rPr>
      <t>1</t>
    </r>
    <r>
      <rPr>
        <sz val="8"/>
        <rFont val="仿宋_GB2312"/>
        <charset val="134"/>
      </rPr>
      <t>月</t>
    </r>
    <r>
      <rPr>
        <sz val="8"/>
        <rFont val="Times New Roman"/>
        <charset val="134"/>
      </rPr>
      <t>1</t>
    </r>
    <r>
      <rPr>
        <sz val="8"/>
        <rFont val="仿宋_GB2312"/>
        <charset val="134"/>
      </rPr>
      <t>日至</t>
    </r>
    <r>
      <rPr>
        <sz val="8"/>
        <rFont val="Times New Roman"/>
        <charset val="134"/>
      </rPr>
      <t>2019</t>
    </r>
    <r>
      <rPr>
        <sz val="8"/>
        <rFont val="仿宋_GB2312"/>
        <charset val="134"/>
      </rPr>
      <t>年</t>
    </r>
    <r>
      <rPr>
        <sz val="8"/>
        <rFont val="Times New Roman"/>
        <charset val="134"/>
      </rPr>
      <t>12</t>
    </r>
    <r>
      <rPr>
        <sz val="8"/>
        <rFont val="仿宋_GB2312"/>
        <charset val="134"/>
      </rPr>
      <t>月</t>
    </r>
    <r>
      <rPr>
        <sz val="8"/>
        <rFont val="Times New Roman"/>
        <charset val="134"/>
      </rPr>
      <t>31</t>
    </r>
    <r>
      <rPr>
        <sz val="8"/>
        <rFont val="仿宋_GB2312"/>
        <charset val="134"/>
      </rPr>
      <t>日。截止</t>
    </r>
    <r>
      <rPr>
        <sz val="8"/>
        <rFont val="Times New Roman"/>
        <charset val="134"/>
      </rPr>
      <t>2019</t>
    </r>
    <r>
      <rPr>
        <sz val="8"/>
        <rFont val="仿宋_GB2312"/>
        <charset val="134"/>
      </rPr>
      <t>年</t>
    </r>
    <r>
      <rPr>
        <sz val="8"/>
        <rFont val="Times New Roman"/>
        <charset val="134"/>
      </rPr>
      <t>12</t>
    </r>
    <r>
      <rPr>
        <sz val="8"/>
        <rFont val="仿宋_GB2312"/>
        <charset val="134"/>
      </rPr>
      <t>月</t>
    </r>
    <r>
      <rPr>
        <sz val="8"/>
        <rFont val="Times New Roman"/>
        <charset val="134"/>
      </rPr>
      <t>31</t>
    </r>
    <r>
      <rPr>
        <sz val="8"/>
        <rFont val="仿宋_GB2312"/>
        <charset val="134"/>
      </rPr>
      <t>日，贵阳市</t>
    </r>
    <r>
      <rPr>
        <sz val="8"/>
        <rFont val="Times New Roman"/>
        <charset val="134"/>
      </rPr>
      <t>2019</t>
    </r>
    <r>
      <rPr>
        <sz val="8"/>
        <rFont val="仿宋_GB2312"/>
        <charset val="134"/>
      </rPr>
      <t>年度农业产业结构调整项目完成实施面积</t>
    </r>
    <r>
      <rPr>
        <sz val="8"/>
        <rFont val="Times New Roman"/>
        <charset val="134"/>
      </rPr>
      <t>217,612.00</t>
    </r>
    <r>
      <rPr>
        <sz val="8"/>
        <rFont val="仿宋_GB2312"/>
        <charset val="134"/>
      </rPr>
      <t>亩，各区（市、县）项目均已及时完成。</t>
    </r>
  </si>
  <si>
    <r>
      <rPr>
        <sz val="8"/>
        <rFont val="仿宋_GB2312"/>
        <charset val="134"/>
      </rPr>
      <t>项目实施方案</t>
    </r>
    <r>
      <rPr>
        <sz val="8"/>
        <rFont val="Times New Roman"/>
        <charset val="134"/>
      </rPr>
      <t xml:space="preserve">
</t>
    </r>
    <r>
      <rPr>
        <sz val="8"/>
        <rFont val="仿宋_GB2312"/>
        <charset val="134"/>
      </rPr>
      <t>变更批复资料</t>
    </r>
    <r>
      <rPr>
        <sz val="8"/>
        <rFont val="Times New Roman"/>
        <charset val="134"/>
      </rPr>
      <t xml:space="preserve">
</t>
    </r>
    <r>
      <rPr>
        <sz val="8"/>
        <rFont val="仿宋_GB2312"/>
        <charset val="134"/>
      </rPr>
      <t>项目县级验收报告</t>
    </r>
  </si>
  <si>
    <r>
      <rPr>
        <sz val="8"/>
        <color theme="1"/>
        <rFont val="仿宋_GB2312"/>
        <charset val="134"/>
      </rPr>
      <t>产出成本</t>
    </r>
  </si>
  <si>
    <r>
      <rPr>
        <sz val="8"/>
        <color theme="1"/>
        <rFont val="仿宋_GB2312"/>
        <charset val="134"/>
      </rPr>
      <t>成本控制情况</t>
    </r>
  </si>
  <si>
    <r>
      <rPr>
        <sz val="8"/>
        <color theme="1"/>
        <rFont val="仿宋_GB2312"/>
        <charset val="134"/>
      </rPr>
      <t>单价是否控制在批复概算单价内，用以反映和考核项目的成本控制程度。</t>
    </r>
  </si>
  <si>
    <r>
      <t>项目调整按照市、区（市、县）各承担财政奖补资金</t>
    </r>
    <r>
      <rPr>
        <sz val="8"/>
        <rFont val="Times New Roman"/>
        <charset val="134"/>
      </rPr>
      <t>50%</t>
    </r>
    <r>
      <rPr>
        <sz val="8"/>
        <rFont val="仿宋_GB2312"/>
        <charset val="134"/>
      </rPr>
      <t>的比例进行分担，即果树、中药材市级补助标准为</t>
    </r>
    <r>
      <rPr>
        <sz val="8"/>
        <rFont val="Times New Roman"/>
        <charset val="134"/>
      </rPr>
      <t>350.00</t>
    </r>
    <r>
      <rPr>
        <sz val="8"/>
        <rFont val="仿宋_GB2312"/>
        <charset val="134"/>
      </rPr>
      <t>元</t>
    </r>
    <r>
      <rPr>
        <sz val="8"/>
        <rFont val="Times New Roman"/>
        <charset val="134"/>
      </rPr>
      <t>/</t>
    </r>
    <r>
      <rPr>
        <sz val="8"/>
        <rFont val="仿宋_GB2312"/>
        <charset val="134"/>
      </rPr>
      <t>亩、茶叶市级补助标准</t>
    </r>
    <r>
      <rPr>
        <sz val="8"/>
        <rFont val="Times New Roman"/>
        <charset val="134"/>
      </rPr>
      <t>600.00</t>
    </r>
    <r>
      <rPr>
        <sz val="8"/>
        <rFont val="仿宋_GB2312"/>
        <charset val="134"/>
      </rPr>
      <t>元</t>
    </r>
    <r>
      <rPr>
        <sz val="8"/>
        <rFont val="Times New Roman"/>
        <charset val="134"/>
      </rPr>
      <t>/</t>
    </r>
    <r>
      <rPr>
        <sz val="8"/>
        <rFont val="仿宋_GB2312"/>
        <charset val="134"/>
      </rPr>
      <t>亩。按照</t>
    </r>
    <r>
      <rPr>
        <sz val="8"/>
        <rFont val="Times New Roman"/>
        <charset val="134"/>
      </rPr>
      <t>“433”</t>
    </r>
    <r>
      <rPr>
        <sz val="8"/>
        <rFont val="仿宋_GB2312"/>
        <charset val="134"/>
      </rPr>
      <t>资金拨付原则，第一年度按照奖补资金的</t>
    </r>
    <r>
      <rPr>
        <sz val="8"/>
        <rFont val="Times New Roman"/>
        <charset val="134"/>
      </rPr>
      <t>40%</t>
    </r>
    <r>
      <rPr>
        <sz val="8"/>
        <rFont val="仿宋_GB2312"/>
        <charset val="134"/>
      </rPr>
      <t>进行兑付，则果树、中药材按照</t>
    </r>
    <r>
      <rPr>
        <sz val="8"/>
        <rFont val="Times New Roman"/>
        <charset val="134"/>
      </rPr>
      <t>140.00</t>
    </r>
    <r>
      <rPr>
        <sz val="8"/>
        <rFont val="仿宋_GB2312"/>
        <charset val="134"/>
      </rPr>
      <t>元</t>
    </r>
    <r>
      <rPr>
        <sz val="8"/>
        <rFont val="Times New Roman"/>
        <charset val="134"/>
      </rPr>
      <t>/</t>
    </r>
    <r>
      <rPr>
        <sz val="8"/>
        <rFont val="仿宋_GB2312"/>
        <charset val="134"/>
      </rPr>
      <t>亩进行兑付，茶叶按照</t>
    </r>
    <r>
      <rPr>
        <sz val="8"/>
        <rFont val="Times New Roman"/>
        <charset val="134"/>
      </rPr>
      <t>240.00</t>
    </r>
    <r>
      <rPr>
        <sz val="8"/>
        <rFont val="仿宋_GB2312"/>
        <charset val="134"/>
      </rPr>
      <t>元</t>
    </r>
    <r>
      <rPr>
        <sz val="8"/>
        <rFont val="Times New Roman"/>
        <charset val="134"/>
      </rPr>
      <t>/</t>
    </r>
    <r>
      <rPr>
        <sz val="8"/>
        <rFont val="仿宋_GB2312"/>
        <charset val="134"/>
      </rPr>
      <t>亩进行兑付。各区（市、县）在项目资金兑付过程中，严格按照以上奖补标准执行。同时，产业结构调整领导小组调研结果显示，项目未发现支出超出奖补标准的情况。</t>
    </r>
  </si>
  <si>
    <r>
      <rPr>
        <sz val="8"/>
        <color theme="1"/>
        <rFont val="仿宋_GB2312"/>
        <charset val="134"/>
      </rPr>
      <t>项目实施方案</t>
    </r>
    <r>
      <rPr>
        <sz val="8"/>
        <color theme="1"/>
        <rFont val="Times New Roman"/>
        <charset val="134"/>
      </rPr>
      <t xml:space="preserve">
</t>
    </r>
    <r>
      <rPr>
        <sz val="8"/>
        <color theme="1"/>
        <rFont val="仿宋_GB2312"/>
        <charset val="134"/>
      </rPr>
      <t>收付款凭据</t>
    </r>
    <r>
      <rPr>
        <sz val="8"/>
        <color theme="1"/>
        <rFont val="Times New Roman"/>
        <charset val="134"/>
      </rPr>
      <t xml:space="preserve">
</t>
    </r>
    <r>
      <rPr>
        <sz val="8"/>
        <color theme="1"/>
        <rFont val="仿宋_GB2312"/>
        <charset val="134"/>
      </rPr>
      <t>项目县级验收报告</t>
    </r>
  </si>
  <si>
    <r>
      <rPr>
        <sz val="8"/>
        <color theme="1"/>
        <rFont val="仿宋_GB2312"/>
        <charset val="134"/>
      </rPr>
      <t>经济效益</t>
    </r>
  </si>
  <si>
    <r>
      <rPr>
        <sz val="8"/>
        <color theme="1"/>
        <rFont val="仿宋_GB2312"/>
        <charset val="134"/>
      </rPr>
      <t>项目带动建档立卡贫困人口增收情况</t>
    </r>
  </si>
  <si>
    <r>
      <rPr>
        <sz val="8"/>
        <color rgb="FFFF0000"/>
        <rFont val="仿宋_GB2312"/>
        <charset val="134"/>
      </rPr>
      <t>项目带动贫困人口收入增长幅度（大</t>
    </r>
    <r>
      <rPr>
        <sz val="8"/>
        <color rgb="FFFF0000"/>
        <rFont val="Times New Roman"/>
        <charset val="134"/>
      </rPr>
      <t>≥…</t>
    </r>
    <r>
      <rPr>
        <sz val="8"/>
        <color rgb="FFFF0000"/>
        <rFont val="仿宋_GB2312"/>
        <charset val="134"/>
      </rPr>
      <t>元</t>
    </r>
    <r>
      <rPr>
        <sz val="8"/>
        <color rgb="FFFF0000"/>
        <rFont val="Times New Roman"/>
        <charset val="134"/>
      </rPr>
      <t>/</t>
    </r>
    <r>
      <rPr>
        <sz val="8"/>
        <color rgb="FFFF0000"/>
        <rFont val="仿宋_GB2312"/>
        <charset val="134"/>
      </rPr>
      <t>人）</t>
    </r>
  </si>
  <si>
    <r>
      <rPr>
        <sz val="8"/>
        <color theme="1"/>
        <rFont val="仿宋_GB2312"/>
        <charset val="134"/>
      </rPr>
      <t>对照绩效目标核实经济效益指标达标情况，达到</t>
    </r>
    <r>
      <rPr>
        <sz val="8"/>
        <color theme="1"/>
        <rFont val="Times New Roman"/>
        <charset val="134"/>
      </rPr>
      <t>100%</t>
    </r>
    <r>
      <rPr>
        <sz val="8"/>
        <color theme="1"/>
        <rFont val="仿宋_GB2312"/>
        <charset val="134"/>
      </rPr>
      <t>的计</t>
    </r>
    <r>
      <rPr>
        <sz val="8"/>
        <color theme="1"/>
        <rFont val="Times New Roman"/>
        <charset val="134"/>
      </rPr>
      <t>100</t>
    </r>
    <r>
      <rPr>
        <sz val="8"/>
        <color theme="1"/>
        <rFont val="仿宋_GB2312"/>
        <charset val="134"/>
      </rPr>
      <t>分，每下降</t>
    </r>
    <r>
      <rPr>
        <sz val="8"/>
        <color theme="1"/>
        <rFont val="Times New Roman"/>
        <charset val="134"/>
      </rPr>
      <t>1%</t>
    </r>
    <r>
      <rPr>
        <sz val="8"/>
        <color theme="1"/>
        <rFont val="仿宋_GB2312"/>
        <charset val="134"/>
      </rPr>
      <t>扣</t>
    </r>
    <r>
      <rPr>
        <sz val="8"/>
        <color theme="1"/>
        <rFont val="Times New Roman"/>
        <charset val="134"/>
      </rPr>
      <t>2</t>
    </r>
    <r>
      <rPr>
        <sz val="8"/>
        <color theme="1"/>
        <rFont val="仿宋_GB2312"/>
        <charset val="134"/>
      </rPr>
      <t>分。</t>
    </r>
  </si>
  <si>
    <r>
      <rPr>
        <sz val="8"/>
        <color theme="1"/>
        <rFont val="仿宋_GB2312"/>
        <charset val="134"/>
      </rPr>
      <t>项目总结或效益情况说明</t>
    </r>
  </si>
  <si>
    <r>
      <rPr>
        <sz val="8"/>
        <color theme="1"/>
        <rFont val="仿宋_GB2312"/>
        <charset val="134"/>
      </rPr>
      <t>项目效益</t>
    </r>
  </si>
  <si>
    <r>
      <rPr>
        <sz val="8"/>
        <color theme="1"/>
        <rFont val="仿宋_GB2312"/>
        <charset val="134"/>
      </rPr>
      <t>社会效益</t>
    </r>
  </si>
  <si>
    <r>
      <rPr>
        <sz val="8"/>
        <color theme="1"/>
        <rFont val="仿宋_GB2312"/>
        <charset val="134"/>
      </rPr>
      <t>就业带动作用</t>
    </r>
  </si>
  <si>
    <r>
      <rPr>
        <sz val="8"/>
        <color theme="1"/>
        <rFont val="仿宋_GB2312"/>
        <charset val="134"/>
      </rPr>
      <t>项目实施带动就业、扶贫及村集体发展等方面的作用</t>
    </r>
  </si>
  <si>
    <r>
      <rPr>
        <sz val="8"/>
        <color theme="1"/>
        <rFont val="仿宋_GB2312"/>
        <charset val="134"/>
      </rPr>
      <t>项目实施带动就业、扶贫及村集体发展等方面的作用。</t>
    </r>
  </si>
  <si>
    <r>
      <t>根据项目绩效目标设定，预期项目实施能提供</t>
    </r>
    <r>
      <rPr>
        <sz val="8"/>
        <rFont val="Times New Roman"/>
        <charset val="134"/>
      </rPr>
      <t>40000</t>
    </r>
    <r>
      <rPr>
        <sz val="8"/>
        <rFont val="仿宋_GB2312"/>
        <charset val="134"/>
      </rPr>
      <t>个就业机会。全市</t>
    </r>
    <r>
      <rPr>
        <sz val="8"/>
        <rFont val="Times New Roman"/>
        <charset val="134"/>
      </rPr>
      <t>2019</t>
    </r>
    <r>
      <rPr>
        <sz val="8"/>
        <rFont val="仿宋_GB2312"/>
        <charset val="134"/>
      </rPr>
      <t>年度实施以果、茶、药为主的产业结构调整面积</t>
    </r>
    <r>
      <rPr>
        <sz val="8"/>
        <rFont val="Times New Roman"/>
        <charset val="134"/>
      </rPr>
      <t>21.76</t>
    </r>
    <r>
      <rPr>
        <sz val="8"/>
        <rFont val="仿宋_GB2312"/>
        <charset val="134"/>
      </rPr>
      <t>万亩，按照每亩实施及后期管护需要</t>
    </r>
    <r>
      <rPr>
        <sz val="8"/>
        <rFont val="Times New Roman"/>
        <charset val="134"/>
      </rPr>
      <t>18.57</t>
    </r>
    <r>
      <rPr>
        <sz val="8"/>
        <rFont val="仿宋_GB2312"/>
        <charset val="134"/>
      </rPr>
      <t>个工日计算，每年工期按照</t>
    </r>
    <r>
      <rPr>
        <sz val="8"/>
        <rFont val="Times New Roman"/>
        <charset val="134"/>
      </rPr>
      <t>90</t>
    </r>
    <r>
      <rPr>
        <sz val="8"/>
        <rFont val="仿宋_GB2312"/>
        <charset val="134"/>
      </rPr>
      <t>天计算，可提供</t>
    </r>
    <r>
      <rPr>
        <sz val="8"/>
        <rFont val="Times New Roman"/>
        <charset val="134"/>
      </rPr>
      <t>43500</t>
    </r>
    <r>
      <rPr>
        <sz val="8"/>
        <rFont val="仿宋_GB2312"/>
        <charset val="134"/>
      </rPr>
      <t>个就业机会。项目实施过程中，强化产业的扶贫带动作用，充分考虑低贫困农户的增收问题，把建档立卡贫困户纳入产业带动范畴，实现了对可覆盖的贫困村和贫困户的全覆盖，带动</t>
    </r>
    <r>
      <rPr>
        <sz val="8"/>
        <rFont val="Times New Roman"/>
        <charset val="134"/>
      </rPr>
      <t>800</t>
    </r>
    <r>
      <rPr>
        <sz val="8"/>
        <rFont val="仿宋_GB2312"/>
        <charset val="134"/>
      </rPr>
      <t>余个村，</t>
    </r>
    <r>
      <rPr>
        <sz val="8"/>
        <rFont val="Times New Roman"/>
        <charset val="134"/>
      </rPr>
      <t>1048</t>
    </r>
    <r>
      <rPr>
        <sz val="8"/>
        <rFont val="仿宋_GB2312"/>
        <charset val="134"/>
      </rPr>
      <t>户贫困户，贫困人口</t>
    </r>
    <r>
      <rPr>
        <sz val="8"/>
        <rFont val="Times New Roman"/>
        <charset val="134"/>
      </rPr>
      <t>2948</t>
    </r>
    <r>
      <rPr>
        <sz val="8"/>
        <rFont val="仿宋_GB2312"/>
        <charset val="134"/>
      </rPr>
      <t>人。</t>
    </r>
  </si>
  <si>
    <r>
      <rPr>
        <sz val="8"/>
        <color theme="1"/>
        <rFont val="仿宋_GB2312"/>
        <charset val="134"/>
      </rPr>
      <t>项目实施方案</t>
    </r>
    <r>
      <rPr>
        <sz val="8"/>
        <color theme="1"/>
        <rFont val="Times New Roman"/>
        <charset val="134"/>
      </rPr>
      <t xml:space="preserve">
</t>
    </r>
    <r>
      <rPr>
        <sz val="8"/>
        <color theme="1"/>
        <rFont val="仿宋_GB2312"/>
        <charset val="134"/>
      </rPr>
      <t>项目总结</t>
    </r>
  </si>
  <si>
    <r>
      <rPr>
        <sz val="8"/>
        <color theme="1"/>
        <rFont val="仿宋_GB2312"/>
        <charset val="134"/>
      </rPr>
      <t>生态效益</t>
    </r>
  </si>
  <si>
    <r>
      <rPr>
        <sz val="8"/>
        <color theme="1"/>
        <rFont val="仿宋_GB2312"/>
        <charset val="134"/>
      </rPr>
      <t>森林覆盖率提升</t>
    </r>
  </si>
  <si>
    <r>
      <rPr>
        <sz val="8"/>
        <color theme="1"/>
        <rFont val="仿宋_GB2312"/>
        <charset val="134"/>
      </rPr>
      <t>项目实施对贵阳市森林覆盖率提升情况</t>
    </r>
  </si>
  <si>
    <r>
      <rPr>
        <sz val="8"/>
        <color theme="1"/>
        <rFont val="仿宋_GB2312"/>
        <charset val="134"/>
      </rPr>
      <t>森林覆盖率提升百分点达到设定目标值得满分；未达到目标值按森林覆盖率每降低</t>
    </r>
    <r>
      <rPr>
        <sz val="8"/>
        <color theme="1"/>
        <rFont val="Times New Roman"/>
        <charset val="134"/>
      </rPr>
      <t>0.10%</t>
    </r>
    <r>
      <rPr>
        <sz val="8"/>
        <color theme="1"/>
        <rFont val="仿宋_GB2312"/>
        <charset val="134"/>
      </rPr>
      <t>扣</t>
    </r>
    <r>
      <rPr>
        <sz val="8"/>
        <color theme="1"/>
        <rFont val="Times New Roman"/>
        <charset val="134"/>
      </rPr>
      <t>5</t>
    </r>
    <r>
      <rPr>
        <sz val="8"/>
        <color theme="1"/>
        <rFont val="仿宋_GB2312"/>
        <charset val="134"/>
      </rPr>
      <t>分计算。</t>
    </r>
  </si>
  <si>
    <r>
      <t>按森林覆盖率每增加</t>
    </r>
    <r>
      <rPr>
        <sz val="8"/>
        <rFont val="Times New Roman"/>
        <charset val="134"/>
      </rPr>
      <t>1</t>
    </r>
    <r>
      <rPr>
        <sz val="8"/>
        <rFont val="仿宋_GB2312"/>
        <charset val="134"/>
      </rPr>
      <t>个百分点需要增加</t>
    </r>
    <r>
      <rPr>
        <sz val="8"/>
        <rFont val="Times New Roman"/>
        <charset val="134"/>
      </rPr>
      <t>12.00</t>
    </r>
    <r>
      <rPr>
        <sz val="8"/>
        <rFont val="仿宋_GB2312"/>
        <charset val="134"/>
      </rPr>
      <t>万亩的森林面积测算，</t>
    </r>
    <r>
      <rPr>
        <sz val="8"/>
        <rFont val="Times New Roman"/>
        <charset val="134"/>
      </rPr>
      <t>2019</t>
    </r>
    <r>
      <rPr>
        <sz val="8"/>
        <rFont val="仿宋_GB2312"/>
        <charset val="134"/>
      </rPr>
      <t>年农业产业结构调整项目实施面积为</t>
    </r>
    <r>
      <rPr>
        <sz val="8"/>
        <rFont val="Times New Roman"/>
        <charset val="134"/>
      </rPr>
      <t>21.76</t>
    </r>
    <r>
      <rPr>
        <sz val="8"/>
        <rFont val="仿宋_GB2312"/>
        <charset val="134"/>
      </rPr>
      <t>万亩，再考虑本年度项目验收合格率</t>
    </r>
    <r>
      <rPr>
        <sz val="8"/>
        <rFont val="Times New Roman"/>
        <charset val="134"/>
      </rPr>
      <t>85.50%</t>
    </r>
    <r>
      <rPr>
        <sz val="8"/>
        <rFont val="仿宋_GB2312"/>
        <charset val="134"/>
      </rPr>
      <t>，预期森林覆盖率的增长空间在</t>
    </r>
    <r>
      <rPr>
        <sz val="8"/>
        <rFont val="Times New Roman"/>
        <charset val="134"/>
      </rPr>
      <t>1.55</t>
    </r>
    <r>
      <rPr>
        <sz val="8"/>
        <rFont val="仿宋_GB2312"/>
        <charset val="134"/>
      </rPr>
      <t>个百分点左右。基于农业产业结构调整项目后期三个年度内均要求进行补植补造，确保保存率达到</t>
    </r>
    <r>
      <rPr>
        <sz val="8"/>
        <rFont val="Times New Roman"/>
        <charset val="134"/>
      </rPr>
      <t>80%</t>
    </r>
    <r>
      <rPr>
        <sz val="8"/>
        <rFont val="仿宋_GB2312"/>
        <charset val="134"/>
      </rPr>
      <t>，预期能实现将森林覆盖率提升至</t>
    </r>
    <r>
      <rPr>
        <sz val="8"/>
        <rFont val="Times New Roman"/>
        <charset val="134"/>
      </rPr>
      <t>53%</t>
    </r>
    <r>
      <rPr>
        <sz val="8"/>
        <rFont val="仿宋_GB2312"/>
        <charset val="134"/>
      </rPr>
      <t>的目标。</t>
    </r>
  </si>
  <si>
    <r>
      <rPr>
        <sz val="8"/>
        <color theme="1"/>
        <rFont val="仿宋_GB2312"/>
        <charset val="134"/>
      </rPr>
      <t>可持续影响</t>
    </r>
  </si>
  <si>
    <r>
      <rPr>
        <sz val="8"/>
        <color theme="1"/>
        <rFont val="仿宋_GB2312"/>
        <charset val="134"/>
      </rPr>
      <t>项目效益可持续性</t>
    </r>
  </si>
  <si>
    <r>
      <rPr>
        <sz val="8"/>
        <color theme="1"/>
        <rFont val="仿宋_GB2312"/>
        <charset val="134"/>
      </rPr>
      <t>项目实施对社会经济发展持续影响；项目运行所依赖的政策制度能持续执行。</t>
    </r>
  </si>
  <si>
    <r>
      <rPr>
        <sz val="8"/>
        <color theme="1"/>
        <rFont val="仿宋_GB2312"/>
        <charset val="134"/>
      </rPr>
      <t>对照绩效目标评价可持续影响进行综合评判：可持续性较强，</t>
    </r>
    <r>
      <rPr>
        <sz val="8"/>
        <color theme="1"/>
        <rFont val="Times New Roman"/>
        <charset val="134"/>
      </rPr>
      <t>90</t>
    </r>
    <r>
      <rPr>
        <sz val="8"/>
        <color theme="1"/>
        <rFont val="仿宋_GB2312"/>
        <charset val="134"/>
      </rPr>
      <t>分（含</t>
    </r>
    <r>
      <rPr>
        <sz val="8"/>
        <color theme="1"/>
        <rFont val="Times New Roman"/>
        <charset val="134"/>
      </rPr>
      <t>90</t>
    </r>
    <r>
      <rPr>
        <sz val="8"/>
        <color theme="1"/>
        <rFont val="仿宋_GB2312"/>
        <charset val="134"/>
      </rPr>
      <t>分）～</t>
    </r>
    <r>
      <rPr>
        <sz val="8"/>
        <color theme="1"/>
        <rFont val="Times New Roman"/>
        <charset val="134"/>
      </rPr>
      <t>100</t>
    </r>
    <r>
      <rPr>
        <sz val="8"/>
        <color theme="1"/>
        <rFont val="仿宋_GB2312"/>
        <charset val="134"/>
      </rPr>
      <t>分；可持续性强，</t>
    </r>
    <r>
      <rPr>
        <sz val="8"/>
        <color theme="1"/>
        <rFont val="Times New Roman"/>
        <charset val="134"/>
      </rPr>
      <t>80</t>
    </r>
    <r>
      <rPr>
        <sz val="8"/>
        <color theme="1"/>
        <rFont val="仿宋_GB2312"/>
        <charset val="134"/>
      </rPr>
      <t>分（含</t>
    </r>
    <r>
      <rPr>
        <sz val="8"/>
        <color theme="1"/>
        <rFont val="Times New Roman"/>
        <charset val="134"/>
      </rPr>
      <t>80</t>
    </r>
    <r>
      <rPr>
        <sz val="8"/>
        <color theme="1"/>
        <rFont val="仿宋_GB2312"/>
        <charset val="134"/>
      </rPr>
      <t>分）～</t>
    </r>
    <r>
      <rPr>
        <sz val="8"/>
        <color theme="1"/>
        <rFont val="Times New Roman"/>
        <charset val="134"/>
      </rPr>
      <t>90</t>
    </r>
    <r>
      <rPr>
        <sz val="8"/>
        <color theme="1"/>
        <rFont val="仿宋_GB2312"/>
        <charset val="134"/>
      </rPr>
      <t>分；可持续性一般，</t>
    </r>
    <r>
      <rPr>
        <sz val="8"/>
        <color theme="1"/>
        <rFont val="Times New Roman"/>
        <charset val="134"/>
      </rPr>
      <t>60</t>
    </r>
    <r>
      <rPr>
        <sz val="8"/>
        <color theme="1"/>
        <rFont val="仿宋_GB2312"/>
        <charset val="134"/>
      </rPr>
      <t>分（含</t>
    </r>
    <r>
      <rPr>
        <sz val="8"/>
        <color theme="1"/>
        <rFont val="Times New Roman"/>
        <charset val="134"/>
      </rPr>
      <t>60</t>
    </r>
    <r>
      <rPr>
        <sz val="8"/>
        <color theme="1"/>
        <rFont val="仿宋_GB2312"/>
        <charset val="134"/>
      </rPr>
      <t>分）～</t>
    </r>
    <r>
      <rPr>
        <sz val="8"/>
        <color theme="1"/>
        <rFont val="Times New Roman"/>
        <charset val="134"/>
      </rPr>
      <t>80</t>
    </r>
    <r>
      <rPr>
        <sz val="8"/>
        <color theme="1"/>
        <rFont val="仿宋_GB2312"/>
        <charset val="134"/>
      </rPr>
      <t>分；可持续性较弱，</t>
    </r>
    <r>
      <rPr>
        <sz val="8"/>
        <color theme="1"/>
        <rFont val="Times New Roman"/>
        <charset val="134"/>
      </rPr>
      <t>0</t>
    </r>
    <r>
      <rPr>
        <sz val="8"/>
        <color theme="1"/>
        <rFont val="仿宋_GB2312"/>
        <charset val="134"/>
      </rPr>
      <t>分</t>
    </r>
    <r>
      <rPr>
        <sz val="8"/>
        <color theme="1"/>
        <rFont val="Times New Roman"/>
        <charset val="134"/>
      </rPr>
      <t>0</t>
    </r>
    <r>
      <rPr>
        <sz val="8"/>
        <color theme="1"/>
        <rFont val="仿宋_GB2312"/>
        <charset val="134"/>
      </rPr>
      <t>～</t>
    </r>
    <r>
      <rPr>
        <sz val="8"/>
        <color theme="1"/>
        <rFont val="Times New Roman"/>
        <charset val="134"/>
      </rPr>
      <t>60</t>
    </r>
    <r>
      <rPr>
        <sz val="8"/>
        <color theme="1"/>
        <rFont val="仿宋_GB2312"/>
        <charset val="134"/>
      </rPr>
      <t>分；不具备可持续性，</t>
    </r>
    <r>
      <rPr>
        <sz val="8"/>
        <color theme="1"/>
        <rFont val="Times New Roman"/>
        <charset val="134"/>
      </rPr>
      <t>0</t>
    </r>
    <r>
      <rPr>
        <sz val="8"/>
        <color theme="1"/>
        <rFont val="仿宋_GB2312"/>
        <charset val="134"/>
      </rPr>
      <t>分。</t>
    </r>
  </si>
  <si>
    <r>
      <rPr>
        <sz val="8"/>
        <color theme="1"/>
        <rFont val="仿宋_GB2312"/>
        <charset val="134"/>
      </rPr>
      <t>项目实施对提升贵阳市森林覆盖率、推动农村经济发展、打造乡村特色旅游各方面都有着持续影响，同时项目实施过程中还和脱贫攻坚任务进行结合，强化产业的扶贫带动作用，充分考虑低贫困农户的增收问题。贵阳市农业产业结构调整项目作为三年滚动的改革项目，贵阳市人民政府出台了《贵阳市农业产业结构调整行动计划》（</t>
    </r>
    <r>
      <rPr>
        <sz val="8"/>
        <color theme="1"/>
        <rFont val="Times New Roman"/>
        <charset val="134"/>
      </rPr>
      <t>2018-2019</t>
    </r>
    <r>
      <rPr>
        <sz val="8"/>
        <color theme="1"/>
        <rFont val="仿宋_GB2312"/>
        <charset val="134"/>
      </rPr>
      <t>），并出台了项目奖补资金实施方案，从项目发展对各版块的影响及政策支持来看是均具有较强可持续性。</t>
    </r>
  </si>
  <si>
    <r>
      <rPr>
        <sz val="8"/>
        <color theme="1"/>
        <rFont val="仿宋_GB2312"/>
        <charset val="134"/>
      </rPr>
      <t>项目实施方案</t>
    </r>
    <r>
      <rPr>
        <sz val="8"/>
        <color theme="1"/>
        <rFont val="Times New Roman"/>
        <charset val="134"/>
      </rPr>
      <t xml:space="preserve">
</t>
    </r>
    <r>
      <rPr>
        <sz val="8"/>
        <color theme="1"/>
        <rFont val="仿宋_GB2312"/>
        <charset val="134"/>
      </rPr>
      <t>奖补资金实施方案</t>
    </r>
    <r>
      <rPr>
        <sz val="8"/>
        <color theme="1"/>
        <rFont val="Times New Roman"/>
        <charset val="134"/>
      </rPr>
      <t xml:space="preserve">
</t>
    </r>
    <r>
      <rPr>
        <sz val="8"/>
        <color theme="1"/>
        <rFont val="仿宋_GB2312"/>
        <charset val="134"/>
      </rPr>
      <t>行动计划</t>
    </r>
    <r>
      <rPr>
        <sz val="8"/>
        <color theme="1"/>
        <rFont val="Times New Roman"/>
        <charset val="134"/>
      </rPr>
      <t xml:space="preserve">
</t>
    </r>
  </si>
  <si>
    <r>
      <rPr>
        <sz val="8"/>
        <color theme="1"/>
        <rFont val="仿宋_GB2312"/>
        <charset val="134"/>
      </rPr>
      <t>服务对象满意度</t>
    </r>
  </si>
  <si>
    <r>
      <rPr>
        <sz val="8"/>
        <color theme="1"/>
        <rFont val="仿宋_GB2312"/>
        <charset val="134"/>
      </rPr>
      <t>受益群总满意度</t>
    </r>
  </si>
  <si>
    <r>
      <rPr>
        <sz val="8"/>
        <color theme="1"/>
        <rFont val="仿宋_GB2312"/>
        <charset val="134"/>
      </rPr>
      <t>各区（市、县）受益群总的满意程度。</t>
    </r>
  </si>
  <si>
    <r>
      <rPr>
        <sz val="8"/>
        <color theme="1"/>
        <rFont val="仿宋_GB2312"/>
        <charset val="134"/>
      </rPr>
      <t>社会公众或服务对象是指因该项目实施而受到影响的部门（单位）、群体或个人。一般采取社会调查的方式。得分</t>
    </r>
    <r>
      <rPr>
        <sz val="8"/>
        <color theme="1"/>
        <rFont val="Times New Roman"/>
        <charset val="134"/>
      </rPr>
      <t>=</t>
    </r>
    <r>
      <rPr>
        <sz val="8"/>
        <color theme="1"/>
        <rFont val="仿宋_GB2312"/>
        <charset val="134"/>
      </rPr>
      <t>满意度</t>
    </r>
    <r>
      <rPr>
        <sz val="8"/>
        <color theme="1"/>
        <rFont val="Times New Roman"/>
        <charset val="134"/>
      </rPr>
      <t>×100</t>
    </r>
  </si>
  <si>
    <r>
      <rPr>
        <sz val="8"/>
        <color theme="1"/>
        <rFont val="仿宋_GB2312"/>
        <charset val="134"/>
      </rPr>
      <t>本次主要采用问卷调查方式获得数据，共发放调查问卷</t>
    </r>
    <r>
      <rPr>
        <sz val="8"/>
        <color theme="1"/>
        <rFont val="Times New Roman"/>
        <charset val="134"/>
      </rPr>
      <t>180</t>
    </r>
    <r>
      <rPr>
        <sz val="8"/>
        <color theme="1"/>
        <rFont val="仿宋_GB2312"/>
        <charset val="134"/>
      </rPr>
      <t>份，收回有效调查问卷</t>
    </r>
    <r>
      <rPr>
        <sz val="8"/>
        <color theme="1"/>
        <rFont val="Times New Roman"/>
        <charset val="134"/>
      </rPr>
      <t>173</t>
    </r>
    <r>
      <rPr>
        <sz val="8"/>
        <color theme="1"/>
        <rFont val="仿宋_GB2312"/>
        <charset val="134"/>
      </rPr>
      <t>份，有效调查问卷回收率为</t>
    </r>
    <r>
      <rPr>
        <sz val="8"/>
        <color theme="1"/>
        <rFont val="Times New Roman"/>
        <charset val="134"/>
      </rPr>
      <t>96.11%</t>
    </r>
    <r>
      <rPr>
        <sz val="8"/>
        <color theme="1"/>
        <rFont val="仿宋_GB2312"/>
        <charset val="134"/>
      </rPr>
      <t>。问卷调查结果显示，受益群众满意度平均满意度</t>
    </r>
    <r>
      <rPr>
        <sz val="8"/>
        <color theme="1"/>
        <rFont val="Times New Roman"/>
        <charset val="134"/>
      </rPr>
      <t>93.79%</t>
    </r>
  </si>
  <si>
    <r>
      <rPr>
        <sz val="8"/>
        <color theme="1"/>
        <rFont val="仿宋_GB2312"/>
        <charset val="134"/>
      </rPr>
      <t>调查问卷</t>
    </r>
  </si>
  <si>
    <r>
      <rPr>
        <sz val="8"/>
        <color theme="1"/>
        <rFont val="仿宋_GB2312"/>
        <charset val="134"/>
      </rPr>
      <t>问卷调查法</t>
    </r>
  </si>
  <si>
    <r>
      <rPr>
        <b/>
        <sz val="8"/>
        <color theme="1"/>
        <rFont val="宋体"/>
        <charset val="134"/>
      </rPr>
      <t>合</t>
    </r>
    <r>
      <rPr>
        <b/>
        <sz val="8"/>
        <color theme="1"/>
        <rFont val="Times New Roman"/>
        <charset val="134"/>
      </rPr>
      <t xml:space="preserve">  </t>
    </r>
    <r>
      <rPr>
        <b/>
        <sz val="8"/>
        <color theme="1"/>
        <rFont val="宋体"/>
        <charset val="134"/>
      </rPr>
      <t>计</t>
    </r>
  </si>
  <si>
    <t>县级效益指标评分汇总表</t>
  </si>
  <si>
    <t>效益指标</t>
  </si>
  <si>
    <t>各类型项目评分</t>
  </si>
  <si>
    <t>算术平均</t>
  </si>
  <si>
    <t>？？还是按各类型资金权重累加更好</t>
  </si>
  <si>
    <t>种养殖</t>
  </si>
  <si>
    <t>资产收益</t>
  </si>
  <si>
    <t>农村环境整治</t>
  </si>
  <si>
    <t>基础设施</t>
  </si>
  <si>
    <t>危房改造</t>
  </si>
  <si>
    <t>经济效益</t>
  </si>
  <si>
    <t>社会效益</t>
  </si>
  <si>
    <t>可持续影响</t>
  </si>
  <si>
    <t>服务对象满意度</t>
  </si>
  <si>
    <t>注：县级效益指标按照各项目类型进行评分，如某类型无经济效益指标则按得10分计，然后算术平均。</t>
  </si>
  <si>
    <t>市级效益指标评分汇总表</t>
  </si>
  <si>
    <t>各县、区项目评分</t>
  </si>
  <si>
    <t>按下达资金权重累加评分</t>
  </si>
  <si>
    <t>开阳县</t>
  </si>
  <si>
    <t>息烽县</t>
  </si>
  <si>
    <t>修文县</t>
  </si>
  <si>
    <t>清镇市</t>
  </si>
  <si>
    <t>花溪区</t>
  </si>
  <si>
    <t>乌当区</t>
  </si>
  <si>
    <t>观山湖区</t>
  </si>
  <si>
    <t>白云区</t>
  </si>
  <si>
    <t>下达资金（万元）</t>
  </si>
  <si>
    <t>下达资金权重</t>
  </si>
  <si>
    <t>注：市级效益指标根据各县、区效益评分乘以对应县、区扶贫专项资金权重后进行累加。</t>
  </si>
  <si>
    <t>2018年第一批市级扶贫专项资金绩效评价效益指标评分表（种养殖）</t>
  </si>
  <si>
    <t>一级指标</t>
  </si>
  <si>
    <t>权重</t>
  </si>
  <si>
    <t>二级指标</t>
  </si>
  <si>
    <t>三级指标</t>
  </si>
  <si>
    <t>加权单位分值</t>
  </si>
  <si>
    <t>评价要点</t>
  </si>
  <si>
    <t>批复指标值</t>
  </si>
  <si>
    <t>调整后年度指标值</t>
  </si>
  <si>
    <t>实际完成值</t>
  </si>
  <si>
    <t>计分标准（100分制）</t>
  </si>
  <si>
    <t>指标计分</t>
  </si>
  <si>
    <t>须提供的证明材料</t>
  </si>
  <si>
    <t>绩效评分</t>
  </si>
  <si>
    <t>项目效益（40分）</t>
  </si>
  <si>
    <t>经济效益
（10分）</t>
  </si>
  <si>
    <t>项目带动建档立卡贫困人口增收情况（10分）</t>
  </si>
  <si>
    <t>项目带动贫困人口收入增长幅度（≥…元/人）</t>
  </si>
  <si>
    <t>对照绩效目标核实经济效益指标达标情况，达到100%的计100分，每下降1%扣2分。</t>
  </si>
  <si>
    <t>项目总结或效益情况说明</t>
  </si>
  <si>
    <t>粮食单产综合增长情况</t>
  </si>
  <si>
    <t>项目实施促进粮食或其他作物产能提升情况（≥…公斤/亩）</t>
  </si>
  <si>
    <t>社会效益
（10分）</t>
  </si>
  <si>
    <t>建档立卡贫困人口生产生活条件改善情况（5分）</t>
  </si>
  <si>
    <t>项目实施对建档立卡贫困人口生产生活条件改善是否明显</t>
  </si>
  <si>
    <t>项目实施对建档立卡贫困人口生产生活条件有明显改善，90分（含90分）～100分；有所改善的，60分（含60分）～90分；改善不佳的，0-60分。</t>
  </si>
  <si>
    <t>项目满意度调查问卷</t>
  </si>
  <si>
    <t>受益建档立卡贫困人口数（5分）</t>
  </si>
  <si>
    <t>项目实施受益建档立卡贫困人口数量（≥…人）</t>
  </si>
  <si>
    <t>可持续影响（10分）</t>
  </si>
  <si>
    <r>
      <rPr>
        <sz val="9"/>
        <color theme="1"/>
        <rFont val="宋体"/>
        <charset val="134"/>
      </rPr>
      <t>项目</t>
    </r>
    <r>
      <rPr>
        <sz val="9"/>
        <rFont val="宋体"/>
        <charset val="134"/>
      </rPr>
      <t>扶贫效益</t>
    </r>
    <r>
      <rPr>
        <sz val="9"/>
        <color theme="1"/>
        <rFont val="宋体"/>
        <charset val="134"/>
      </rPr>
      <t>可持续性（10分）</t>
    </r>
  </si>
  <si>
    <t>项目实施对扶贫工作持续影响；项目运行所依赖的政策制度能持续执行。</t>
  </si>
  <si>
    <t>对照绩效目标评价可持续影响进行综合评判：可持续性较强，90分（含90分）～100分；具有一定可持续性，80分（含80分）～90分；可持续性一般，60分（含60分）～80分；不具备可持续性，0分。</t>
  </si>
  <si>
    <t>项目实施方案、县级验收报告及项目现场勘查表。</t>
  </si>
  <si>
    <t>服务对象满意度（10分）</t>
  </si>
  <si>
    <t>受益贫困户、经营主体满意度（10分）</t>
  </si>
  <si>
    <t>各县区受益建档立卡贫困人口、项目区经营主体满意度评分。</t>
  </si>
  <si>
    <t>根据各项目对建档立卡贫困户、经营主体现场调查满意度得分求平均值。</t>
  </si>
  <si>
    <t>受益建档立卡贫困户、经营主体满意度调查问卷。</t>
  </si>
  <si>
    <t>2018年第一批市级扶贫专项资金绩效评价效益指标评分表（资产收益）</t>
  </si>
  <si>
    <t>项目带动建档立卡贫困人口增收情况（5分）</t>
  </si>
  <si>
    <t>资产项目分红方式保障情况（5分）</t>
  </si>
  <si>
    <t>保底分红方式贫困户年分红比例原则上不低于入股扶贫资金的5%并逐年递增。</t>
  </si>
  <si>
    <t>≥5%</t>
  </si>
  <si>
    <t>分红比例原则上不低于入股扶贫资金的5%并逐年递增计100分，未达到目标设定比例的不得分。</t>
  </si>
  <si>
    <t>资产项目分红协议书、村级分红会议纪要等文件。</t>
  </si>
  <si>
    <t>建档立卡贫困人口生产生活条件改善情况（4分）</t>
  </si>
  <si>
    <t>项目实施对建档立卡贫困人口生产生活条件改善是否明显。</t>
  </si>
  <si>
    <t>产业优化农业产业结构的作用性（3分）</t>
  </si>
  <si>
    <t>项目实施对优化农业产业结构的作用明显程度。</t>
  </si>
  <si>
    <t>产业优化农业产业结构的作用有明显改善，90分（含90分）～100分；有所改善的，60分（含60分）～90分；改善不佳的，0-60分。</t>
  </si>
  <si>
    <t>受益建档立卡贫困人口数（3分）</t>
  </si>
  <si>
    <t>县级是否设置了受益人口数目标</t>
  </si>
  <si>
    <t>2018年第一批市级扶贫专项资金绩效评价效益指标评分表（农村环境整治）</t>
  </si>
  <si>
    <t>产业带动贫困人口增收情况</t>
  </si>
  <si>
    <t>项目带动贫困人口收入增长幅度（大≥…元/人）</t>
  </si>
  <si>
    <t>对照绩效目标核实经济效益指标达标情况，达到100%的计10分，每下降5%扣0.5分。最后按项目单位总积分平均。</t>
  </si>
  <si>
    <t>……</t>
  </si>
  <si>
    <t>社会效益
（20分）</t>
  </si>
  <si>
    <t>建档立卡贫困人口生产生活条件改善情况（10分）</t>
  </si>
  <si>
    <t>受益建档立卡贫困人口数（10分）</t>
  </si>
  <si>
    <t>2018年第一批市级扶贫专项资金绩效评价效益指标评分表（危房改造）</t>
  </si>
  <si>
    <t>绩效得分</t>
  </si>
  <si>
    <t>建档立卡贫困人口人居环境改善情况（10分）</t>
  </si>
  <si>
    <t>住房安全改善情况、房屋改造后环境优化情况及住房舒适改善情况</t>
  </si>
  <si>
    <t>是否需要县级量化具体内容</t>
  </si>
  <si>
    <t>项目实施带动建档立卡贫困人口数量（≥…人）</t>
  </si>
  <si>
    <t>项目扶贫效益可持续性（10分）</t>
  </si>
  <si>
    <t>2018年第一批市级扶贫专项资金绩效评价效益指标评分表（基础设施）</t>
  </si>
  <si>
    <t>生产生活交通环境改善情况（10分）</t>
  </si>
  <si>
    <t>生产生活交通时间、成本及便捷度改善情况</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</si>
</sst>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0">
    <font>
      <sz val="11"/>
      <color theme="1"/>
      <name val="宋体"/>
      <charset val="134"/>
      <scheme val="minor"/>
    </font>
    <font>
      <b/>
      <sz val="16"/>
      <color theme="1"/>
      <name val="宋体"/>
      <charset val="134"/>
      <scheme val="minor"/>
    </font>
    <font>
      <b/>
      <sz val="9"/>
      <color theme="1"/>
      <name val="宋体"/>
      <charset val="134"/>
    </font>
    <font>
      <sz val="9"/>
      <color theme="1"/>
      <name val="宋体"/>
      <charset val="134"/>
    </font>
    <font>
      <sz val="9"/>
      <color theme="1"/>
      <name val="宋体"/>
      <charset val="134"/>
      <scheme val="minor"/>
    </font>
    <font>
      <sz val="9"/>
      <color rgb="FFFF0000"/>
      <name val="宋体"/>
      <charset val="134"/>
    </font>
    <font>
      <sz val="11"/>
      <color rgb="FFFF0000"/>
      <name val="宋体"/>
      <charset val="134"/>
      <scheme val="minor"/>
    </font>
    <font>
      <sz val="9"/>
      <name val="宋体"/>
      <charset val="134"/>
    </font>
    <font>
      <b/>
      <sz val="9"/>
      <name val="宋体"/>
      <charset val="134"/>
    </font>
    <font>
      <sz val="9"/>
      <color rgb="FF0070C0"/>
      <name val="宋体"/>
      <charset val="134"/>
    </font>
    <font>
      <sz val="11"/>
      <color rgb="FF0070C0"/>
      <name val="宋体"/>
      <charset val="134"/>
      <scheme val="minor"/>
    </font>
    <font>
      <b/>
      <sz val="10"/>
      <color theme="1"/>
      <name val="宋体"/>
      <charset val="134"/>
      <scheme val="minor"/>
    </font>
    <font>
      <b/>
      <sz val="10"/>
      <color rgb="FFFF0000"/>
      <name val="宋体"/>
      <charset val="134"/>
      <scheme val="minor"/>
    </font>
    <font>
      <sz val="10"/>
      <name val="楷体_GB2312"/>
      <charset val="134"/>
    </font>
    <font>
      <sz val="10"/>
      <color theme="1"/>
      <name val="宋体"/>
      <charset val="134"/>
      <scheme val="minor"/>
    </font>
    <font>
      <sz val="11"/>
      <color theme="1"/>
      <name val="Times New Roman"/>
      <charset val="134"/>
    </font>
    <font>
      <sz val="9"/>
      <color theme="1"/>
      <name val="Times New Roman"/>
      <charset val="134"/>
    </font>
    <font>
      <sz val="11"/>
      <color theme="1"/>
      <name val="仿宋_GB2312"/>
      <charset val="134"/>
    </font>
    <font>
      <b/>
      <sz val="8"/>
      <color theme="1"/>
      <name val="Times New Roman"/>
      <charset val="134"/>
    </font>
    <font>
      <sz val="8"/>
      <color theme="1"/>
      <name val="Times New Roman"/>
      <charset val="134"/>
    </font>
    <font>
      <sz val="8"/>
      <name val="Times New Roman"/>
      <charset val="134"/>
    </font>
    <font>
      <b/>
      <sz val="9"/>
      <color rgb="FFFF0000"/>
      <name val="Times New Roman"/>
      <charset val="134"/>
    </font>
    <font>
      <sz val="11"/>
      <color theme="1"/>
      <name val="宋体"/>
      <charset val="134"/>
    </font>
    <font>
      <sz val="8"/>
      <name val="仿宋_GB2312"/>
      <charset val="134"/>
    </font>
    <font>
      <sz val="8"/>
      <color rgb="FFFF0000"/>
      <name val="Times New Roman"/>
      <charset val="134"/>
    </font>
    <font>
      <sz val="9"/>
      <color theme="1"/>
      <name val="仿宋_GB2312"/>
      <charset val="134"/>
    </font>
    <font>
      <b/>
      <sz val="11"/>
      <color theme="1"/>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sz val="12"/>
      <name val="宋体"/>
      <charset val="134"/>
    </font>
    <font>
      <b/>
      <sz val="8"/>
      <color theme="1"/>
      <name val="仿宋_GB2312"/>
      <charset val="134"/>
    </font>
    <font>
      <sz val="8"/>
      <color theme="1"/>
      <name val="仿宋_GB2312"/>
      <charset val="134"/>
    </font>
    <font>
      <sz val="8"/>
      <color rgb="FFFF0000"/>
      <name val="仿宋_GB2312"/>
      <charset val="134"/>
    </font>
    <font>
      <b/>
      <sz val="8"/>
      <color theme="1"/>
      <name val="宋体"/>
      <charset val="134"/>
    </font>
  </fonts>
  <fills count="36">
    <fill>
      <patternFill patternType="none"/>
    </fill>
    <fill>
      <patternFill patternType="gray125"/>
    </fill>
    <fill>
      <patternFill patternType="solid">
        <fgColor theme="2" tint="-0.0999786370433668"/>
        <bgColor indexed="64"/>
      </patternFill>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34" fillId="10" borderId="0" applyNumberFormat="0" applyBorder="0" applyAlignment="0" applyProtection="0">
      <alignment vertical="center"/>
    </xf>
    <xf numFmtId="0" fontId="30"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11" borderId="0" applyNumberFormat="0" applyBorder="0" applyAlignment="0" applyProtection="0">
      <alignment vertical="center"/>
    </xf>
    <xf numFmtId="43" fontId="0" fillId="0" borderId="0" applyFon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4" borderId="15" applyNumberFormat="0" applyFont="0" applyAlignment="0" applyProtection="0">
      <alignment vertical="center"/>
    </xf>
    <xf numFmtId="0" fontId="33" fillId="16"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11" applyNumberFormat="0" applyFill="0" applyAlignment="0" applyProtection="0">
      <alignment vertical="center"/>
    </xf>
    <xf numFmtId="0" fontId="27" fillId="0" borderId="11" applyNumberFormat="0" applyFill="0" applyAlignment="0" applyProtection="0">
      <alignment vertical="center"/>
    </xf>
    <xf numFmtId="0" fontId="33" fillId="18" borderId="0" applyNumberFormat="0" applyBorder="0" applyAlignment="0" applyProtection="0">
      <alignment vertical="center"/>
    </xf>
    <xf numFmtId="0" fontId="36" fillId="0" borderId="14" applyNumberFormat="0" applyFill="0" applyAlignment="0" applyProtection="0">
      <alignment vertical="center"/>
    </xf>
    <xf numFmtId="0" fontId="33" fillId="19" borderId="0" applyNumberFormat="0" applyBorder="0" applyAlignment="0" applyProtection="0">
      <alignment vertical="center"/>
    </xf>
    <xf numFmtId="0" fontId="28" fillId="5" borderId="12" applyNumberFormat="0" applyAlignment="0" applyProtection="0">
      <alignment vertical="center"/>
    </xf>
    <xf numFmtId="0" fontId="31" fillId="5" borderId="13" applyNumberFormat="0" applyAlignment="0" applyProtection="0">
      <alignment vertical="center"/>
    </xf>
    <xf numFmtId="0" fontId="41" fillId="17" borderId="17" applyNumberFormat="0" applyAlignment="0" applyProtection="0">
      <alignment vertical="center"/>
    </xf>
    <xf numFmtId="0" fontId="34" fillId="12" borderId="0" applyNumberFormat="0" applyBorder="0" applyAlignment="0" applyProtection="0">
      <alignment vertical="center"/>
    </xf>
    <xf numFmtId="0" fontId="33" fillId="15" borderId="0" applyNumberFormat="0" applyBorder="0" applyAlignment="0" applyProtection="0">
      <alignment vertical="center"/>
    </xf>
    <xf numFmtId="0" fontId="39" fillId="0" borderId="16" applyNumberFormat="0" applyFill="0" applyAlignment="0" applyProtection="0">
      <alignment vertical="center"/>
    </xf>
    <xf numFmtId="0" fontId="26" fillId="0" borderId="10" applyNumberFormat="0" applyFill="0" applyAlignment="0" applyProtection="0">
      <alignment vertical="center"/>
    </xf>
    <xf numFmtId="0" fontId="43" fillId="20" borderId="0" applyNumberFormat="0" applyBorder="0" applyAlignment="0" applyProtection="0">
      <alignment vertical="center"/>
    </xf>
    <xf numFmtId="0" fontId="4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9" borderId="0" applyNumberFormat="0" applyBorder="0" applyAlignment="0" applyProtection="0">
      <alignment vertical="center"/>
    </xf>
    <xf numFmtId="0" fontId="34" fillId="21" borderId="0" applyNumberFormat="0" applyBorder="0" applyAlignment="0" applyProtection="0">
      <alignment vertical="center"/>
    </xf>
    <xf numFmtId="0" fontId="33" fillId="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4" fillId="30" borderId="0" applyNumberFormat="0" applyBorder="0" applyAlignment="0" applyProtection="0">
      <alignment vertical="center"/>
    </xf>
    <xf numFmtId="0" fontId="33" fillId="34" borderId="0" applyNumberFormat="0" applyBorder="0" applyAlignment="0" applyProtection="0">
      <alignment vertical="center"/>
    </xf>
    <xf numFmtId="0" fontId="33" fillId="27" borderId="0" applyNumberFormat="0" applyBorder="0" applyAlignment="0" applyProtection="0">
      <alignment vertical="center"/>
    </xf>
    <xf numFmtId="0" fontId="34" fillId="33" borderId="0" applyNumberFormat="0" applyBorder="0" applyAlignment="0" applyProtection="0">
      <alignment vertical="center"/>
    </xf>
    <xf numFmtId="0" fontId="33" fillId="35" borderId="0" applyNumberFormat="0" applyBorder="0" applyAlignment="0" applyProtection="0">
      <alignment vertical="center"/>
    </xf>
    <xf numFmtId="0" fontId="45" fillId="0" borderId="0"/>
    <xf numFmtId="0" fontId="0" fillId="0" borderId="0">
      <alignment vertical="center"/>
    </xf>
  </cellStyleXfs>
  <cellXfs count="127">
    <xf numFmtId="0" fontId="0" fillId="0" borderId="0" xfId="0">
      <alignment vertical="center"/>
    </xf>
    <xf numFmtId="0" fontId="0" fillId="0" borderId="0" xfId="50">
      <alignment vertical="center"/>
    </xf>
    <xf numFmtId="0" fontId="1" fillId="0" borderId="0" xfId="50" applyFont="1" applyAlignment="1">
      <alignment horizontal="center" vertical="center"/>
    </xf>
    <xf numFmtId="0" fontId="2" fillId="2" borderId="1" xfId="50" applyFont="1" applyFill="1" applyBorder="1" applyAlignment="1">
      <alignment horizontal="center" vertical="center" wrapText="1"/>
    </xf>
    <xf numFmtId="0" fontId="3" fillId="0" borderId="2" xfId="50" applyFont="1" applyBorder="1" applyAlignment="1">
      <alignment horizontal="center" vertical="center" wrapText="1"/>
    </xf>
    <xf numFmtId="10" fontId="3" fillId="0" borderId="1" xfId="50" applyNumberFormat="1" applyFont="1" applyBorder="1" applyAlignment="1">
      <alignment horizontal="center" vertical="center" wrapText="1"/>
    </xf>
    <xf numFmtId="10" fontId="3" fillId="0" borderId="2" xfId="50" applyNumberFormat="1" applyFont="1" applyBorder="1" applyAlignment="1">
      <alignment horizontal="center" vertical="center" wrapText="1"/>
    </xf>
    <xf numFmtId="0" fontId="3" fillId="0" borderId="1" xfId="50" applyFont="1" applyBorder="1" applyAlignment="1">
      <alignment horizontal="center" vertical="center" wrapText="1"/>
    </xf>
    <xf numFmtId="176" fontId="4" fillId="0" borderId="1" xfId="50" applyNumberFormat="1" applyFont="1" applyBorder="1" applyAlignment="1">
      <alignment horizontal="center" vertical="center"/>
    </xf>
    <xf numFmtId="0" fontId="5" fillId="0" borderId="2" xfId="50" applyFont="1" applyBorder="1" applyAlignment="1">
      <alignment horizontal="center" vertical="center" wrapText="1"/>
    </xf>
    <xf numFmtId="0" fontId="3" fillId="0" borderId="3" xfId="50" applyFont="1" applyBorder="1" applyAlignment="1">
      <alignment horizontal="center" vertical="center" wrapText="1"/>
    </xf>
    <xf numFmtId="10" fontId="3" fillId="0" borderId="3" xfId="50" applyNumberFormat="1" applyFont="1" applyBorder="1" applyAlignment="1">
      <alignment horizontal="center" vertical="center" wrapText="1"/>
    </xf>
    <xf numFmtId="0" fontId="3" fillId="0" borderId="1" xfId="50" applyFont="1" applyBorder="1" applyAlignment="1">
      <alignment horizontal="left" vertical="center" wrapText="1"/>
    </xf>
    <xf numFmtId="0" fontId="3" fillId="0" borderId="4" xfId="50" applyFont="1" applyBorder="1" applyAlignment="1">
      <alignment horizontal="center" vertical="center" wrapText="1"/>
    </xf>
    <xf numFmtId="0" fontId="3" fillId="0" borderId="2" xfId="50" applyFont="1" applyBorder="1" applyAlignment="1">
      <alignment vertical="center" wrapText="1"/>
    </xf>
    <xf numFmtId="0" fontId="0" fillId="0" borderId="1" xfId="50" applyBorder="1">
      <alignment vertical="center"/>
    </xf>
    <xf numFmtId="0" fontId="3" fillId="0" borderId="1" xfId="50" applyFont="1" applyBorder="1" applyAlignment="1">
      <alignment vertical="center" wrapText="1"/>
    </xf>
    <xf numFmtId="0" fontId="6" fillId="0" borderId="0" xfId="50" applyFont="1">
      <alignment vertical="center"/>
    </xf>
    <xf numFmtId="0" fontId="7" fillId="0" borderId="1" xfId="50" applyFont="1" applyBorder="1" applyAlignment="1">
      <alignment horizontal="left" vertical="center" wrapText="1"/>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0" fontId="3"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0" fillId="0" borderId="1" xfId="0" applyBorder="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6" fillId="0" borderId="0" xfId="0" applyFont="1">
      <alignment vertical="center"/>
    </xf>
    <xf numFmtId="0" fontId="7"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0" fontId="8" fillId="2" borderId="1" xfId="49"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1" xfId="0" applyFont="1" applyFill="1" applyBorder="1" applyAlignment="1">
      <alignment vertical="center" wrapText="1"/>
    </xf>
    <xf numFmtId="0" fontId="9" fillId="0" borderId="3" xfId="0" applyFont="1" applyFill="1" applyBorder="1" applyAlignment="1">
      <alignment horizontal="center" vertical="center" wrapText="1"/>
    </xf>
    <xf numFmtId="0" fontId="10" fillId="0" borderId="0" xfId="0" applyFont="1">
      <alignmen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14" fillId="0" borderId="1" xfId="0" applyFont="1" applyBorder="1" applyAlignment="1">
      <alignment horizontal="center" vertical="center"/>
    </xf>
    <xf numFmtId="10" fontId="14" fillId="0" borderId="1"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176" fontId="14" fillId="0" borderId="1" xfId="0" applyNumberFormat="1" applyFont="1" applyBorder="1" applyAlignment="1">
      <alignment horizontal="center" vertical="center"/>
    </xf>
    <xf numFmtId="0" fontId="15" fillId="0" borderId="0" xfId="0" applyFont="1" applyAlignment="1">
      <alignment horizontal="left" vertical="center"/>
    </xf>
    <xf numFmtId="0" fontId="16"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7" fillId="0" borderId="0" xfId="0" applyFont="1">
      <alignment vertical="center"/>
    </xf>
    <xf numFmtId="0" fontId="18"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10" fontId="19" fillId="0" borderId="2" xfId="0" applyNumberFormat="1" applyFont="1" applyBorder="1" applyAlignment="1">
      <alignment horizontal="center" vertical="center" wrapText="1"/>
    </xf>
    <xf numFmtId="10" fontId="19" fillId="0" borderId="5" xfId="0" applyNumberFormat="1" applyFont="1" applyBorder="1" applyAlignment="1">
      <alignment horizontal="center" vertical="center" wrapText="1"/>
    </xf>
    <xf numFmtId="0" fontId="20" fillId="3" borderId="6" xfId="0" applyFont="1" applyFill="1" applyBorder="1" applyAlignment="1">
      <alignment horizontal="left" vertical="center" wrapText="1"/>
    </xf>
    <xf numFmtId="10" fontId="20" fillId="3" borderId="6" xfId="0" applyNumberFormat="1" applyFont="1" applyFill="1" applyBorder="1" applyAlignment="1">
      <alignment horizontal="center" vertical="center" wrapText="1"/>
    </xf>
    <xf numFmtId="43" fontId="20" fillId="3" borderId="6" xfId="8" applyFont="1" applyFill="1" applyBorder="1" applyAlignment="1">
      <alignment horizontal="center" vertical="center" wrapText="1"/>
    </xf>
    <xf numFmtId="10" fontId="19" fillId="0" borderId="3" xfId="0" applyNumberFormat="1" applyFont="1" applyBorder="1" applyAlignment="1">
      <alignment horizontal="center" vertical="center" wrapText="1"/>
    </xf>
    <xf numFmtId="10" fontId="19" fillId="0" borderId="7" xfId="0" applyNumberFormat="1" applyFont="1" applyBorder="1" applyAlignment="1">
      <alignment horizontal="center" vertical="center" wrapText="1"/>
    </xf>
    <xf numFmtId="10" fontId="19" fillId="0" borderId="8" xfId="0"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0" fontId="20" fillId="3" borderId="9" xfId="0" applyFont="1" applyFill="1" applyBorder="1" applyAlignment="1">
      <alignment horizontal="left" vertical="center" wrapText="1"/>
    </xf>
    <xf numFmtId="10" fontId="20" fillId="3" borderId="1"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20" fillId="4" borderId="1" xfId="0" applyFont="1" applyFill="1" applyBorder="1" applyAlignment="1">
      <alignment horizontal="lef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10" fontId="19" fillId="0" borderId="4" xfId="0" applyNumberFormat="1" applyFont="1" applyBorder="1" applyAlignment="1">
      <alignment horizontal="center" vertical="center" wrapText="1"/>
    </xf>
    <xf numFmtId="10" fontId="20" fillId="0" borderId="1" xfId="0" applyNumberFormat="1" applyFont="1" applyFill="1" applyBorder="1" applyAlignment="1">
      <alignment horizontal="center" vertical="center" wrapText="1"/>
    </xf>
    <xf numFmtId="43" fontId="20" fillId="0" borderId="6" xfId="8" applyFont="1" applyFill="1" applyBorder="1" applyAlignment="1">
      <alignment horizontal="center" vertical="center" wrapText="1"/>
    </xf>
    <xf numFmtId="0" fontId="19" fillId="0" borderId="1" xfId="0" applyFont="1" applyBorder="1" applyAlignment="1">
      <alignment horizontal="left" vertical="center" wrapText="1"/>
    </xf>
    <xf numFmtId="10" fontId="19" fillId="0" borderId="2" xfId="0" applyNumberFormat="1" applyFont="1" applyFill="1" applyBorder="1" applyAlignment="1">
      <alignment horizontal="center" vertical="center" wrapText="1"/>
    </xf>
    <xf numFmtId="10" fontId="20" fillId="4" borderId="1" xfId="0" applyNumberFormat="1" applyFont="1" applyFill="1" applyBorder="1" applyAlignment="1">
      <alignment horizontal="right" vertical="center" wrapText="1"/>
    </xf>
    <xf numFmtId="10" fontId="19" fillId="0" borderId="1" xfId="0" applyNumberFormat="1" applyFont="1" applyFill="1" applyBorder="1" applyAlignment="1">
      <alignment horizontal="left" vertical="center" wrapText="1"/>
    </xf>
    <xf numFmtId="10" fontId="20" fillId="0" borderId="1" xfId="0" applyNumberFormat="1" applyFont="1" applyBorder="1" applyAlignment="1">
      <alignment horizontal="center" vertical="center" wrapText="1"/>
    </xf>
    <xf numFmtId="0" fontId="19" fillId="0" borderId="2" xfId="0" applyFont="1" applyBorder="1" applyAlignment="1">
      <alignment vertical="center" wrapText="1"/>
    </xf>
    <xf numFmtId="0" fontId="19" fillId="0" borderId="2" xfId="0" applyFont="1" applyFill="1" applyBorder="1" applyAlignment="1">
      <alignment horizontal="center" vertical="center" wrapText="1"/>
    </xf>
    <xf numFmtId="10" fontId="19" fillId="0" borderId="2"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43" fontId="19" fillId="0" borderId="2" xfId="8" applyFont="1" applyFill="1" applyBorder="1" applyAlignment="1">
      <alignment horizontal="center" vertical="center" wrapText="1"/>
    </xf>
    <xf numFmtId="43" fontId="19" fillId="0" borderId="1" xfId="8" applyFont="1" applyFill="1" applyBorder="1" applyAlignment="1">
      <alignment horizontal="center" vertical="center" wrapText="1"/>
    </xf>
    <xf numFmtId="0" fontId="19" fillId="0" borderId="3" xfId="0" applyFont="1" applyFill="1" applyBorder="1" applyAlignment="1">
      <alignment horizontal="center" vertical="center" wrapText="1"/>
    </xf>
    <xf numFmtId="10" fontId="19" fillId="0" borderId="3"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10" fontId="18" fillId="0" borderId="1" xfId="0" applyNumberFormat="1" applyFont="1" applyBorder="1" applyAlignment="1">
      <alignment horizontal="center" vertical="center" wrapText="1"/>
    </xf>
    <xf numFmtId="43" fontId="18" fillId="0" borderId="1" xfId="8" applyFont="1" applyBorder="1" applyAlignment="1">
      <alignment horizontal="center" vertical="center" wrapText="1"/>
    </xf>
    <xf numFmtId="0" fontId="8" fillId="0" borderId="0" xfId="0" applyFont="1">
      <alignment vertical="center"/>
    </xf>
    <xf numFmtId="0" fontId="21" fillId="0" borderId="0" xfId="0" applyFont="1" applyAlignment="1">
      <alignment horizontal="center" vertical="center"/>
    </xf>
    <xf numFmtId="0" fontId="16" fillId="0" borderId="0" xfId="0" applyFont="1" applyAlignment="1">
      <alignment horizontal="center" vertical="center"/>
    </xf>
    <xf numFmtId="176" fontId="15" fillId="0" borderId="0" xfId="0" applyNumberFormat="1" applyFont="1" applyAlignment="1">
      <alignment horizontal="center" vertical="center"/>
    </xf>
    <xf numFmtId="0" fontId="22" fillId="0" borderId="0" xfId="0" applyFont="1">
      <alignment vertical="center"/>
    </xf>
    <xf numFmtId="0" fontId="20" fillId="3" borderId="1" xfId="0" applyFont="1" applyFill="1" applyBorder="1" applyAlignment="1">
      <alignment vertical="center" wrapText="1"/>
    </xf>
    <xf numFmtId="0" fontId="19" fillId="4" borderId="1" xfId="0" applyFont="1" applyFill="1" applyBorder="1" applyAlignment="1">
      <alignment horizontal="left" vertical="center" wrapText="1"/>
    </xf>
    <xf numFmtId="0" fontId="20" fillId="4"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19" fillId="0" borderId="1" xfId="0" applyFont="1" applyBorder="1" applyAlignment="1">
      <alignment vertical="center" wrapText="1"/>
    </xf>
    <xf numFmtId="0" fontId="20" fillId="4" borderId="1" xfId="0" applyFont="1" applyFill="1" applyBorder="1" applyAlignment="1">
      <alignment vertical="center" wrapText="1"/>
    </xf>
    <xf numFmtId="0" fontId="20" fillId="0" borderId="1" xfId="0" applyFont="1" applyBorder="1" applyAlignment="1">
      <alignment horizontal="left" vertical="center" wrapText="1"/>
    </xf>
    <xf numFmtId="0" fontId="23" fillId="0" borderId="1" xfId="0" applyFont="1" applyBorder="1" applyAlignment="1">
      <alignment horizontal="left" vertical="center" wrapText="1"/>
    </xf>
    <xf numFmtId="0" fontId="24" fillId="0" borderId="1" xfId="0" applyFont="1" applyFill="1" applyBorder="1" applyAlignment="1">
      <alignment vertical="center" wrapText="1"/>
    </xf>
    <xf numFmtId="0" fontId="19" fillId="0" borderId="2" xfId="0" applyFont="1" applyFill="1" applyBorder="1" applyAlignment="1">
      <alignment horizontal="left" vertical="center" wrapText="1"/>
    </xf>
    <xf numFmtId="0" fontId="19" fillId="0" borderId="1" xfId="0" applyFont="1" applyFill="1" applyBorder="1" applyAlignment="1">
      <alignment vertical="center" wrapText="1"/>
    </xf>
    <xf numFmtId="0" fontId="23" fillId="0" borderId="2" xfId="0" applyFont="1" applyFill="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25" fillId="0" borderId="0" xfId="0" applyFont="1">
      <alignment vertical="center"/>
    </xf>
    <xf numFmtId="176" fontId="15" fillId="0" borderId="0" xfId="0" applyNumberFormat="1" applyFo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abSelected="1" zoomScale="115" zoomScaleNormal="115" topLeftCell="F1" workbookViewId="0">
      <selection activeCell="H1" sqref="H$1:H$1048576"/>
    </sheetView>
  </sheetViews>
  <sheetFormatPr defaultColWidth="9" defaultRowHeight="15"/>
  <cols>
    <col min="1" max="1" width="7.45" style="65" customWidth="1"/>
    <col min="2" max="2" width="7.26666666666667" style="66" customWidth="1" outlineLevel="1"/>
    <col min="3" max="3" width="7.90833333333333" style="66" customWidth="1"/>
    <col min="4" max="4" width="6.18333333333333" style="66" customWidth="1" outlineLevel="1"/>
    <col min="5" max="5" width="10.8166666666667" style="66" customWidth="1"/>
    <col min="6" max="6" width="7.45" style="66" customWidth="1" outlineLevel="1"/>
    <col min="7" max="7" width="6.63333333333333" style="66" customWidth="1" outlineLevel="1"/>
    <col min="8" max="8" width="5.63333333333333" style="66" customWidth="1" outlineLevel="1"/>
    <col min="9" max="9" width="20" style="65" customWidth="1" outlineLevel="1"/>
    <col min="10" max="10" width="36.6333333333333" style="65" customWidth="1" outlineLevel="1"/>
    <col min="11" max="11" width="44.375" style="65" customWidth="1"/>
    <col min="12" max="12" width="12.1833333333333" style="65" customWidth="1"/>
    <col min="13" max="13" width="10.1833333333333" style="67" customWidth="1"/>
    <col min="14" max="16384" width="9" style="65"/>
  </cols>
  <sheetData>
    <row r="1" ht="35" customHeight="1" spans="1:13">
      <c r="A1" s="68" t="s">
        <v>0</v>
      </c>
      <c r="B1" s="68" t="s">
        <v>1</v>
      </c>
      <c r="C1" s="68" t="s">
        <v>2</v>
      </c>
      <c r="D1" s="68" t="s">
        <v>1</v>
      </c>
      <c r="E1" s="68" t="s">
        <v>3</v>
      </c>
      <c r="F1" s="68" t="s">
        <v>1</v>
      </c>
      <c r="G1" s="68" t="s">
        <v>4</v>
      </c>
      <c r="H1" s="68" t="s">
        <v>5</v>
      </c>
      <c r="I1" s="68" t="s">
        <v>6</v>
      </c>
      <c r="J1" s="68" t="s">
        <v>7</v>
      </c>
      <c r="K1" s="68" t="s">
        <v>8</v>
      </c>
      <c r="L1" s="68" t="s">
        <v>9</v>
      </c>
      <c r="M1" s="68" t="s">
        <v>10</v>
      </c>
    </row>
    <row r="2" ht="138" customHeight="1" spans="1:18">
      <c r="A2" s="69" t="s">
        <v>11</v>
      </c>
      <c r="B2" s="70">
        <v>0.1</v>
      </c>
      <c r="C2" s="69" t="s">
        <v>12</v>
      </c>
      <c r="D2" s="71">
        <v>0.5</v>
      </c>
      <c r="E2" s="72" t="s">
        <v>13</v>
      </c>
      <c r="F2" s="73">
        <v>0.2</v>
      </c>
      <c r="G2" s="74">
        <v>100</v>
      </c>
      <c r="H2" s="74">
        <f>B2*D2*F2*G2</f>
        <v>1</v>
      </c>
      <c r="I2" s="82" t="s">
        <v>14</v>
      </c>
      <c r="J2" s="82" t="s">
        <v>15</v>
      </c>
      <c r="K2" s="82" t="s">
        <v>16</v>
      </c>
      <c r="L2" s="88" t="s">
        <v>17</v>
      </c>
      <c r="M2" s="88" t="s">
        <v>18</v>
      </c>
      <c r="N2" s="109"/>
      <c r="R2" s="126">
        <f>D2*(F2*G2+F3*G3+F4*G4)+D5*(F5*G5+F6*G6)</f>
        <v>92</v>
      </c>
    </row>
    <row r="3" ht="66" customHeight="1" spans="1:13">
      <c r="A3" s="69"/>
      <c r="B3" s="75"/>
      <c r="C3" s="69"/>
      <c r="D3" s="76"/>
      <c r="E3" s="72" t="s">
        <v>19</v>
      </c>
      <c r="F3" s="73">
        <v>0.4</v>
      </c>
      <c r="G3" s="74">
        <v>100</v>
      </c>
      <c r="H3" s="74">
        <f>B2*D2*F3*G3</f>
        <v>2</v>
      </c>
      <c r="I3" s="82" t="s">
        <v>20</v>
      </c>
      <c r="J3" s="110" t="s">
        <v>21</v>
      </c>
      <c r="K3" s="110" t="s">
        <v>22</v>
      </c>
      <c r="L3" s="88" t="s">
        <v>23</v>
      </c>
      <c r="M3" s="88" t="s">
        <v>18</v>
      </c>
    </row>
    <row r="4" ht="74" customHeight="1" spans="1:13">
      <c r="A4" s="69"/>
      <c r="B4" s="75"/>
      <c r="C4" s="69"/>
      <c r="D4" s="77"/>
      <c r="E4" s="72" t="s">
        <v>24</v>
      </c>
      <c r="F4" s="73">
        <v>0.4</v>
      </c>
      <c r="G4" s="74">
        <v>60</v>
      </c>
      <c r="H4" s="74">
        <f>B2*D2*F4*G4</f>
        <v>1.2</v>
      </c>
      <c r="I4" s="82" t="s">
        <v>25</v>
      </c>
      <c r="J4" s="82" t="s">
        <v>26</v>
      </c>
      <c r="K4" s="82" t="s">
        <v>27</v>
      </c>
      <c r="L4" s="88" t="s">
        <v>28</v>
      </c>
      <c r="M4" s="88" t="s">
        <v>18</v>
      </c>
    </row>
    <row r="5" ht="69" customHeight="1" spans="1:18">
      <c r="A5" s="69"/>
      <c r="B5" s="75"/>
      <c r="C5" s="69" t="s">
        <v>29</v>
      </c>
      <c r="D5" s="78">
        <v>0.5</v>
      </c>
      <c r="E5" s="79" t="s">
        <v>30</v>
      </c>
      <c r="F5" s="80">
        <v>0.8</v>
      </c>
      <c r="G5" s="74">
        <v>100</v>
      </c>
      <c r="H5" s="74">
        <f>B2*D5*F5*G5</f>
        <v>4</v>
      </c>
      <c r="I5" s="82" t="s">
        <v>31</v>
      </c>
      <c r="J5" s="82" t="s">
        <v>32</v>
      </c>
      <c r="K5" s="82" t="s">
        <v>33</v>
      </c>
      <c r="L5" s="88" t="s">
        <v>34</v>
      </c>
      <c r="M5" s="88" t="s">
        <v>35</v>
      </c>
      <c r="R5" s="126">
        <f>D7*(F7*G7+F8*G8+F9*G9)+D10*(F10*G10+F11*G11+F12*G12)</f>
        <v>84.787</v>
      </c>
    </row>
    <row r="6" ht="63" customHeight="1" spans="1:13">
      <c r="A6" s="69"/>
      <c r="B6" s="75"/>
      <c r="C6" s="69"/>
      <c r="D6" s="78"/>
      <c r="E6" s="79" t="s">
        <v>36</v>
      </c>
      <c r="F6" s="80">
        <v>0.2</v>
      </c>
      <c r="G6" s="74">
        <v>100</v>
      </c>
      <c r="H6" s="74">
        <f>B2*D5*F6*G6</f>
        <v>1</v>
      </c>
      <c r="I6" s="82" t="s">
        <v>37</v>
      </c>
      <c r="J6" s="111" t="s">
        <v>38</v>
      </c>
      <c r="K6" s="111" t="s">
        <v>39</v>
      </c>
      <c r="L6" s="88" t="s">
        <v>34</v>
      </c>
      <c r="M6" s="88" t="s">
        <v>35</v>
      </c>
    </row>
    <row r="7" ht="93" customHeight="1" spans="1:15">
      <c r="A7" s="81" t="s">
        <v>40</v>
      </c>
      <c r="B7" s="70">
        <v>0.2</v>
      </c>
      <c r="C7" s="81" t="s">
        <v>41</v>
      </c>
      <c r="D7" s="70">
        <v>0.5</v>
      </c>
      <c r="E7" s="82" t="s">
        <v>42</v>
      </c>
      <c r="F7" s="78">
        <v>0.4</v>
      </c>
      <c r="G7" s="74">
        <v>90</v>
      </c>
      <c r="H7" s="74">
        <f>B7*D7*F7*G7</f>
        <v>3.6</v>
      </c>
      <c r="I7" s="82" t="s">
        <v>43</v>
      </c>
      <c r="J7" s="82" t="s">
        <v>44</v>
      </c>
      <c r="K7" s="82" t="s">
        <v>45</v>
      </c>
      <c r="L7" s="88" t="s">
        <v>46</v>
      </c>
      <c r="M7" s="88" t="s">
        <v>47</v>
      </c>
      <c r="O7" s="109"/>
    </row>
    <row r="8" ht="130" customHeight="1" spans="1:13">
      <c r="A8" s="83"/>
      <c r="B8" s="75"/>
      <c r="C8" s="83"/>
      <c r="D8" s="75"/>
      <c r="E8" s="82" t="s">
        <v>48</v>
      </c>
      <c r="F8" s="78">
        <v>0.4</v>
      </c>
      <c r="G8" s="74">
        <v>85</v>
      </c>
      <c r="H8" s="74">
        <f>B7*D7*F8*G8</f>
        <v>3.4</v>
      </c>
      <c r="I8" s="112" t="s">
        <v>49</v>
      </c>
      <c r="J8" s="82" t="s">
        <v>50</v>
      </c>
      <c r="K8" s="82" t="s">
        <v>51</v>
      </c>
      <c r="L8" s="88" t="s">
        <v>52</v>
      </c>
      <c r="M8" s="88" t="s">
        <v>47</v>
      </c>
    </row>
    <row r="9" ht="98" customHeight="1" spans="1:13">
      <c r="A9" s="83"/>
      <c r="B9" s="75"/>
      <c r="C9" s="84"/>
      <c r="D9" s="85"/>
      <c r="E9" s="82" t="s">
        <v>53</v>
      </c>
      <c r="F9" s="86">
        <v>0.2</v>
      </c>
      <c r="G9" s="74">
        <v>90</v>
      </c>
      <c r="H9" s="87">
        <f>B7*D7*F9*G9</f>
        <v>1.8</v>
      </c>
      <c r="I9" s="113" t="s">
        <v>54</v>
      </c>
      <c r="J9" s="113" t="s">
        <v>55</v>
      </c>
      <c r="K9" s="113" t="s">
        <v>56</v>
      </c>
      <c r="L9" s="88" t="s">
        <v>57</v>
      </c>
      <c r="M9" s="88" t="s">
        <v>47</v>
      </c>
    </row>
    <row r="10" ht="63" customHeight="1" spans="1:13">
      <c r="A10" s="83"/>
      <c r="B10" s="75"/>
      <c r="C10" s="83" t="s">
        <v>58</v>
      </c>
      <c r="D10" s="75">
        <v>0.5</v>
      </c>
      <c r="E10" s="82" t="s">
        <v>59</v>
      </c>
      <c r="F10" s="78">
        <v>0.3</v>
      </c>
      <c r="G10" s="74">
        <v>53.58</v>
      </c>
      <c r="H10" s="74">
        <f>B7*D10*F10*G10</f>
        <v>1.6074</v>
      </c>
      <c r="I10" s="82" t="s">
        <v>60</v>
      </c>
      <c r="J10" s="82" t="s">
        <v>61</v>
      </c>
      <c r="K10" s="114" t="s">
        <v>62</v>
      </c>
      <c r="L10" s="88" t="s">
        <v>63</v>
      </c>
      <c r="M10" s="88" t="s">
        <v>64</v>
      </c>
    </row>
    <row r="11" ht="72" customHeight="1" spans="1:13">
      <c r="A11" s="83"/>
      <c r="B11" s="75"/>
      <c r="C11" s="83"/>
      <c r="D11" s="75"/>
      <c r="E11" s="82" t="s">
        <v>65</v>
      </c>
      <c r="F11" s="78">
        <v>0.5</v>
      </c>
      <c r="G11" s="74">
        <v>95</v>
      </c>
      <c r="H11" s="74">
        <f>B7*D10*F11*G11</f>
        <v>4.75</v>
      </c>
      <c r="I11" s="82" t="s">
        <v>66</v>
      </c>
      <c r="J11" s="82" t="s">
        <v>67</v>
      </c>
      <c r="K11" s="82" t="s">
        <v>68</v>
      </c>
      <c r="L11" s="115" t="s">
        <v>69</v>
      </c>
      <c r="M11" s="88" t="s">
        <v>47</v>
      </c>
    </row>
    <row r="12" ht="88" customHeight="1" spans="1:13">
      <c r="A12" s="83"/>
      <c r="B12" s="75"/>
      <c r="C12" s="83"/>
      <c r="D12" s="75"/>
      <c r="E12" s="82" t="s">
        <v>70</v>
      </c>
      <c r="F12" s="78">
        <v>0.2</v>
      </c>
      <c r="G12" s="74">
        <v>90</v>
      </c>
      <c r="H12" s="74">
        <f>B7*D10*F12*G12</f>
        <v>1.8</v>
      </c>
      <c r="I12" s="82" t="s">
        <v>71</v>
      </c>
      <c r="J12" s="82" t="s">
        <v>72</v>
      </c>
      <c r="K12" s="82" t="s">
        <v>73</v>
      </c>
      <c r="L12" s="115" t="s">
        <v>74</v>
      </c>
      <c r="M12" s="88" t="s">
        <v>47</v>
      </c>
    </row>
    <row r="13" s="63" customFormat="1" ht="73" customHeight="1" spans="1:13">
      <c r="A13" s="88" t="s">
        <v>75</v>
      </c>
      <c r="B13" s="70">
        <v>0.3</v>
      </c>
      <c r="C13" s="81" t="s">
        <v>76</v>
      </c>
      <c r="D13" s="89">
        <v>0.3</v>
      </c>
      <c r="E13" s="81" t="s">
        <v>77</v>
      </c>
      <c r="F13" s="90">
        <v>1</v>
      </c>
      <c r="G13" s="74">
        <v>100</v>
      </c>
      <c r="H13" s="74">
        <f>B13*D13*G13</f>
        <v>9</v>
      </c>
      <c r="I13" s="116" t="s">
        <v>78</v>
      </c>
      <c r="J13" s="111" t="s">
        <v>79</v>
      </c>
      <c r="K13" s="114" t="s">
        <v>80</v>
      </c>
      <c r="L13" s="117" t="s">
        <v>81</v>
      </c>
      <c r="M13" s="88" t="s">
        <v>82</v>
      </c>
    </row>
    <row r="14" s="63" customFormat="1" ht="73" customHeight="1" spans="1:17">
      <c r="A14" s="88"/>
      <c r="B14" s="75"/>
      <c r="C14" s="69" t="s">
        <v>83</v>
      </c>
      <c r="D14" s="91">
        <v>0.3</v>
      </c>
      <c r="E14" s="69" t="s">
        <v>84</v>
      </c>
      <c r="F14" s="92">
        <v>1</v>
      </c>
      <c r="G14" s="74">
        <v>85.5</v>
      </c>
      <c r="H14" s="74">
        <f>B13*D14*G14</f>
        <v>7.695</v>
      </c>
      <c r="I14" s="82" t="s">
        <v>85</v>
      </c>
      <c r="J14" s="82" t="s">
        <v>86</v>
      </c>
      <c r="K14" s="82" t="s">
        <v>87</v>
      </c>
      <c r="L14" s="117" t="s">
        <v>81</v>
      </c>
      <c r="M14" s="88" t="s">
        <v>88</v>
      </c>
      <c r="Q14" s="63">
        <f>D13*G13+D14*G14+D15*G15+D16*G16</f>
        <v>95.65</v>
      </c>
    </row>
    <row r="15" s="63" customFormat="1" ht="72" customHeight="1" spans="1:13">
      <c r="A15" s="88"/>
      <c r="B15" s="75"/>
      <c r="C15" s="93" t="s">
        <v>89</v>
      </c>
      <c r="D15" s="91">
        <v>0.2</v>
      </c>
      <c r="E15" s="93" t="s">
        <v>90</v>
      </c>
      <c r="F15" s="90">
        <v>1</v>
      </c>
      <c r="G15" s="74">
        <v>100</v>
      </c>
      <c r="H15" s="74">
        <f>B13*D15*G15</f>
        <v>6</v>
      </c>
      <c r="I15" s="116" t="s">
        <v>91</v>
      </c>
      <c r="J15" s="82" t="s">
        <v>92</v>
      </c>
      <c r="K15" s="118" t="s">
        <v>93</v>
      </c>
      <c r="L15" s="117" t="s">
        <v>94</v>
      </c>
      <c r="M15" s="88" t="s">
        <v>88</v>
      </c>
    </row>
    <row r="16" s="63" customFormat="1" ht="84" customHeight="1" spans="1:13">
      <c r="A16" s="88"/>
      <c r="B16" s="75"/>
      <c r="C16" s="81" t="s">
        <v>95</v>
      </c>
      <c r="D16" s="89">
        <v>0.2</v>
      </c>
      <c r="E16" s="81" t="s">
        <v>96</v>
      </c>
      <c r="F16" s="92">
        <v>1</v>
      </c>
      <c r="G16" s="74">
        <v>100</v>
      </c>
      <c r="H16" s="74">
        <f>B13*F16*D16*G16</f>
        <v>6</v>
      </c>
      <c r="I16" s="111" t="s">
        <v>97</v>
      </c>
      <c r="J16" s="111" t="s">
        <v>97</v>
      </c>
      <c r="K16" s="114" t="s">
        <v>98</v>
      </c>
      <c r="L16" s="88" t="s">
        <v>99</v>
      </c>
      <c r="M16" s="88" t="s">
        <v>82</v>
      </c>
    </row>
    <row r="17" ht="35" hidden="1" customHeight="1" spans="3:13">
      <c r="C17" s="94" t="s">
        <v>100</v>
      </c>
      <c r="D17" s="95"/>
      <c r="E17" s="96" t="s">
        <v>101</v>
      </c>
      <c r="F17" s="89"/>
      <c r="G17" s="97"/>
      <c r="H17" s="97">
        <f>B18*D17*F17*G17</f>
        <v>0</v>
      </c>
      <c r="I17" s="119" t="s">
        <v>102</v>
      </c>
      <c r="J17" s="120" t="s">
        <v>103</v>
      </c>
      <c r="K17" s="120"/>
      <c r="L17" s="94" t="s">
        <v>104</v>
      </c>
      <c r="M17" s="120"/>
    </row>
    <row r="18" ht="83" customHeight="1" spans="1:13">
      <c r="A18" s="94" t="s">
        <v>105</v>
      </c>
      <c r="B18" s="89">
        <v>0.4</v>
      </c>
      <c r="C18" s="94" t="s">
        <v>106</v>
      </c>
      <c r="D18" s="95">
        <v>0.3</v>
      </c>
      <c r="E18" s="96" t="s">
        <v>107</v>
      </c>
      <c r="F18" s="92">
        <v>1</v>
      </c>
      <c r="G18" s="98">
        <v>100</v>
      </c>
      <c r="H18" s="98">
        <f>B18*D18*F18*G18</f>
        <v>12</v>
      </c>
      <c r="I18" s="121" t="s">
        <v>108</v>
      </c>
      <c r="J18" s="121" t="s">
        <v>109</v>
      </c>
      <c r="K18" s="122" t="s">
        <v>110</v>
      </c>
      <c r="L18" s="121" t="s">
        <v>111</v>
      </c>
      <c r="M18" s="121" t="s">
        <v>18</v>
      </c>
    </row>
    <row r="19" ht="72" customHeight="1" spans="1:13">
      <c r="A19" s="99"/>
      <c r="B19" s="100"/>
      <c r="C19" s="94" t="s">
        <v>112</v>
      </c>
      <c r="D19" s="95">
        <v>0.3</v>
      </c>
      <c r="E19" s="96" t="s">
        <v>113</v>
      </c>
      <c r="F19" s="92">
        <v>1</v>
      </c>
      <c r="G19" s="98">
        <v>100</v>
      </c>
      <c r="H19" s="98">
        <f>B18*D19*F19*G19</f>
        <v>12</v>
      </c>
      <c r="I19" s="121" t="s">
        <v>114</v>
      </c>
      <c r="J19" s="121" t="s">
        <v>115</v>
      </c>
      <c r="K19" s="122" t="s">
        <v>116</v>
      </c>
      <c r="L19" s="121" t="s">
        <v>111</v>
      </c>
      <c r="M19" s="121" t="s">
        <v>18</v>
      </c>
    </row>
    <row r="20" ht="86" customHeight="1" spans="1:13">
      <c r="A20" s="99"/>
      <c r="B20" s="100"/>
      <c r="C20" s="101" t="s">
        <v>117</v>
      </c>
      <c r="D20" s="91">
        <v>0.2</v>
      </c>
      <c r="E20" s="96" t="s">
        <v>118</v>
      </c>
      <c r="F20" s="92">
        <v>1</v>
      </c>
      <c r="G20" s="98">
        <v>90</v>
      </c>
      <c r="H20" s="98">
        <f>B18*D20*F20*G20</f>
        <v>7.2</v>
      </c>
      <c r="I20" s="96" t="s">
        <v>119</v>
      </c>
      <c r="J20" s="96" t="s">
        <v>120</v>
      </c>
      <c r="K20" s="96" t="s">
        <v>121</v>
      </c>
      <c r="L20" s="96" t="s">
        <v>122</v>
      </c>
      <c r="M20" s="96" t="s">
        <v>18</v>
      </c>
    </row>
    <row r="21" ht="43" customHeight="1" spans="1:13">
      <c r="A21" s="99"/>
      <c r="B21" s="100"/>
      <c r="C21" s="94" t="s">
        <v>123</v>
      </c>
      <c r="D21" s="95">
        <v>0.2</v>
      </c>
      <c r="E21" s="96" t="s">
        <v>124</v>
      </c>
      <c r="F21" s="92">
        <v>1</v>
      </c>
      <c r="G21" s="98">
        <v>93.79</v>
      </c>
      <c r="H21" s="98">
        <f>B18*D21*F21*G21</f>
        <v>7.5032</v>
      </c>
      <c r="I21" s="96" t="s">
        <v>125</v>
      </c>
      <c r="J21" s="96" t="s">
        <v>126</v>
      </c>
      <c r="K21" s="96" t="s">
        <v>127</v>
      </c>
      <c r="L21" s="96" t="s">
        <v>128</v>
      </c>
      <c r="M21" s="96" t="s">
        <v>129</v>
      </c>
    </row>
    <row r="22" ht="29" customHeight="1" spans="1:13">
      <c r="A22" s="102" t="s">
        <v>130</v>
      </c>
      <c r="B22" s="103">
        <v>1</v>
      </c>
      <c r="C22" s="102"/>
      <c r="D22" s="102"/>
      <c r="E22" s="102"/>
      <c r="F22" s="102"/>
      <c r="G22" s="104"/>
      <c r="H22" s="104">
        <f>SUM(H2:H21)</f>
        <v>93.5556</v>
      </c>
      <c r="I22" s="123"/>
      <c r="J22" s="123"/>
      <c r="K22" s="123"/>
      <c r="L22" s="123"/>
      <c r="M22" s="124"/>
    </row>
    <row r="23" s="64" customFormat="1" ht="19" customHeight="1" spans="1:13">
      <c r="A23" s="105"/>
      <c r="B23" s="106"/>
      <c r="C23" s="107"/>
      <c r="D23" s="107"/>
      <c r="E23" s="107"/>
      <c r="F23" s="107"/>
      <c r="G23" s="107"/>
      <c r="H23" s="107"/>
      <c r="M23" s="125"/>
    </row>
    <row r="25" spans="5:5">
      <c r="E25" s="108">
        <f>D18*F18*G18+D19*F19*G19+D20*F20*G20+D21*F21*G21</f>
        <v>96.758</v>
      </c>
    </row>
  </sheetData>
  <mergeCells count="16">
    <mergeCell ref="A2:A6"/>
    <mergeCell ref="A7:A12"/>
    <mergeCell ref="A13:A16"/>
    <mergeCell ref="A18:A21"/>
    <mergeCell ref="B2:B6"/>
    <mergeCell ref="B7:B12"/>
    <mergeCell ref="B13:B16"/>
    <mergeCell ref="B18:B21"/>
    <mergeCell ref="C2:C4"/>
    <mergeCell ref="C5:C6"/>
    <mergeCell ref="C7:C9"/>
    <mergeCell ref="C10:C12"/>
    <mergeCell ref="D2:D4"/>
    <mergeCell ref="D5:D6"/>
    <mergeCell ref="D7:D9"/>
    <mergeCell ref="D10:D12"/>
  </mergeCells>
  <pageMargins left="0.554861111111111" right="0.554861111111111" top="0.802777777777778" bottom="0.802777777777778" header="0.302777777777778" footer="0.302777777777778"/>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A12" sqref="A12:J12"/>
    </sheetView>
  </sheetViews>
  <sheetFormatPr defaultColWidth="9" defaultRowHeight="13.5"/>
  <cols>
    <col min="1" max="1" width="15" customWidth="1"/>
    <col min="2" max="3" width="11.9083333333333" customWidth="1"/>
    <col min="4" max="4" width="12.9083333333333" customWidth="1"/>
    <col min="5" max="6" width="11.9083333333333" customWidth="1"/>
    <col min="7" max="7" width="11" customWidth="1"/>
  </cols>
  <sheetData>
    <row r="1" ht="34" customHeight="1" spans="1:7">
      <c r="A1" s="19" t="s">
        <v>131</v>
      </c>
      <c r="B1" s="19"/>
      <c r="C1" s="19"/>
      <c r="D1" s="19"/>
      <c r="E1" s="19"/>
      <c r="F1" s="19"/>
      <c r="G1" s="19"/>
    </row>
    <row r="3" ht="21" customHeight="1" spans="1:8">
      <c r="A3" s="51" t="s">
        <v>132</v>
      </c>
      <c r="B3" s="51" t="s">
        <v>133</v>
      </c>
      <c r="C3" s="51"/>
      <c r="D3" s="51"/>
      <c r="E3" s="51"/>
      <c r="F3" s="51"/>
      <c r="G3" s="52" t="s">
        <v>134</v>
      </c>
      <c r="H3" s="34" t="s">
        <v>135</v>
      </c>
    </row>
    <row r="4" ht="21" customHeight="1" spans="1:7">
      <c r="A4" s="51"/>
      <c r="B4" s="51" t="s">
        <v>136</v>
      </c>
      <c r="C4" s="51" t="s">
        <v>137</v>
      </c>
      <c r="D4" s="51" t="s">
        <v>138</v>
      </c>
      <c r="E4" s="51" t="s">
        <v>139</v>
      </c>
      <c r="F4" s="51" t="s">
        <v>140</v>
      </c>
      <c r="G4" s="52"/>
    </row>
    <row r="5" ht="28" customHeight="1" spans="1:7">
      <c r="A5" s="53" t="s">
        <v>141</v>
      </c>
      <c r="B5" s="54">
        <v>10</v>
      </c>
      <c r="C5" s="54">
        <v>9</v>
      </c>
      <c r="D5" s="54">
        <v>10</v>
      </c>
      <c r="E5" s="54">
        <v>10</v>
      </c>
      <c r="F5" s="54">
        <v>10</v>
      </c>
      <c r="G5" s="55">
        <f>AVERAGE(B5:F5)</f>
        <v>9.8</v>
      </c>
    </row>
    <row r="6" ht="28" customHeight="1" spans="1:7">
      <c r="A6" s="53" t="s">
        <v>142</v>
      </c>
      <c r="B6" s="54">
        <v>10</v>
      </c>
      <c r="C6" s="54">
        <v>10</v>
      </c>
      <c r="D6" s="54">
        <v>7</v>
      </c>
      <c r="E6" s="54">
        <v>10</v>
      </c>
      <c r="F6" s="54">
        <v>10</v>
      </c>
      <c r="G6" s="55">
        <f>AVERAGE(B6:F6)</f>
        <v>9.4</v>
      </c>
    </row>
    <row r="7" ht="28" customHeight="1" spans="1:7">
      <c r="A7" s="53" t="s">
        <v>143</v>
      </c>
      <c r="B7" s="54">
        <v>7</v>
      </c>
      <c r="C7" s="54">
        <v>10</v>
      </c>
      <c r="D7" s="54">
        <v>10</v>
      </c>
      <c r="E7" s="54">
        <v>7</v>
      </c>
      <c r="F7" s="54">
        <v>10</v>
      </c>
      <c r="G7" s="55">
        <f>AVERAGE(B7:F7)</f>
        <v>8.8</v>
      </c>
    </row>
    <row r="8" ht="28" customHeight="1" spans="1:7">
      <c r="A8" s="53" t="s">
        <v>144</v>
      </c>
      <c r="B8" s="54">
        <v>9.8</v>
      </c>
      <c r="C8" s="54">
        <v>9.7</v>
      </c>
      <c r="D8" s="54">
        <v>9.6</v>
      </c>
      <c r="E8" s="54">
        <v>9.8</v>
      </c>
      <c r="F8" s="54">
        <v>9.7</v>
      </c>
      <c r="G8" s="55">
        <f>AVERAGE(B8:F8)</f>
        <v>9.72</v>
      </c>
    </row>
    <row r="9" spans="1:1">
      <c r="A9" t="s">
        <v>145</v>
      </c>
    </row>
    <row r="12" ht="26" customHeight="1" spans="1:10">
      <c r="A12" s="19" t="s">
        <v>146</v>
      </c>
      <c r="B12" s="19"/>
      <c r="C12" s="19"/>
      <c r="D12" s="19"/>
      <c r="E12" s="19"/>
      <c r="F12" s="19"/>
      <c r="G12" s="19"/>
      <c r="H12" s="19"/>
      <c r="I12" s="19"/>
      <c r="J12" s="19"/>
    </row>
    <row r="14" ht="18" customHeight="1" spans="1:10">
      <c r="A14" s="51" t="s">
        <v>132</v>
      </c>
      <c r="B14" s="51" t="s">
        <v>147</v>
      </c>
      <c r="C14" s="51"/>
      <c r="D14" s="51"/>
      <c r="E14" s="51"/>
      <c r="F14" s="51"/>
      <c r="G14" s="51"/>
      <c r="H14" s="51"/>
      <c r="I14" s="51"/>
      <c r="J14" s="59" t="s">
        <v>148</v>
      </c>
    </row>
    <row r="15" ht="21" customHeight="1" spans="1:10">
      <c r="A15" s="51"/>
      <c r="B15" s="51" t="s">
        <v>149</v>
      </c>
      <c r="C15" s="51" t="s">
        <v>150</v>
      </c>
      <c r="D15" s="51" t="s">
        <v>151</v>
      </c>
      <c r="E15" s="51" t="s">
        <v>152</v>
      </c>
      <c r="F15" s="51" t="s">
        <v>153</v>
      </c>
      <c r="G15" s="51" t="s">
        <v>154</v>
      </c>
      <c r="H15" s="51" t="s">
        <v>155</v>
      </c>
      <c r="I15" s="51" t="s">
        <v>156</v>
      </c>
      <c r="J15" s="60"/>
    </row>
    <row r="16" ht="27" customHeight="1" spans="1:10">
      <c r="A16" s="56" t="s">
        <v>157</v>
      </c>
      <c r="B16" s="57">
        <v>1340</v>
      </c>
      <c r="C16" s="57">
        <v>1300</v>
      </c>
      <c r="D16" s="57">
        <v>1300</v>
      </c>
      <c r="E16" s="57">
        <v>1340</v>
      </c>
      <c r="F16" s="57">
        <v>120</v>
      </c>
      <c r="G16" s="57">
        <v>120</v>
      </c>
      <c r="H16" s="57">
        <v>40</v>
      </c>
      <c r="I16" s="57">
        <v>40</v>
      </c>
      <c r="J16" s="60"/>
    </row>
    <row r="17" ht="27" customHeight="1" spans="1:10">
      <c r="A17" s="56" t="s">
        <v>158</v>
      </c>
      <c r="B17" s="58">
        <f>B16/5600</f>
        <v>0.239285714285714</v>
      </c>
      <c r="C17" s="58">
        <f t="shared" ref="C17:I17" si="0">C16/5600</f>
        <v>0.232142857142857</v>
      </c>
      <c r="D17" s="58">
        <f t="shared" si="0"/>
        <v>0.232142857142857</v>
      </c>
      <c r="E17" s="58">
        <f t="shared" si="0"/>
        <v>0.239285714285714</v>
      </c>
      <c r="F17" s="58">
        <f t="shared" si="0"/>
        <v>0.0214285714285714</v>
      </c>
      <c r="G17" s="58">
        <f t="shared" si="0"/>
        <v>0.0214285714285714</v>
      </c>
      <c r="H17" s="58">
        <f t="shared" si="0"/>
        <v>0.00714285714285714</v>
      </c>
      <c r="I17" s="58">
        <f t="shared" si="0"/>
        <v>0.00714285714285714</v>
      </c>
      <c r="J17" s="61"/>
    </row>
    <row r="18" ht="22" customHeight="1" spans="1:10">
      <c r="A18" s="53" t="s">
        <v>141</v>
      </c>
      <c r="B18" s="57">
        <v>10</v>
      </c>
      <c r="C18" s="57">
        <v>9</v>
      </c>
      <c r="D18" s="57">
        <v>10</v>
      </c>
      <c r="E18" s="57">
        <v>9</v>
      </c>
      <c r="F18" s="57">
        <v>10</v>
      </c>
      <c r="G18" s="57">
        <v>9</v>
      </c>
      <c r="H18" s="57">
        <v>10</v>
      </c>
      <c r="I18" s="57">
        <v>9</v>
      </c>
      <c r="J18" s="62">
        <f>SUM($B$17*B18,$C$17*C18,$D$17*D18,$E$17*E18,$F$17*F18,$G$17*G18,$H$17*H18,$I$17*I18)</f>
        <v>9.5</v>
      </c>
    </row>
    <row r="19" ht="22" customHeight="1" spans="1:10">
      <c r="A19" s="53" t="s">
        <v>142</v>
      </c>
      <c r="B19" s="57">
        <v>10</v>
      </c>
      <c r="C19" s="57">
        <v>10</v>
      </c>
      <c r="D19" s="57">
        <v>7</v>
      </c>
      <c r="E19" s="57">
        <v>10</v>
      </c>
      <c r="F19" s="57">
        <v>10</v>
      </c>
      <c r="G19" s="57">
        <v>10</v>
      </c>
      <c r="H19" s="57">
        <v>10</v>
      </c>
      <c r="I19" s="57">
        <v>10</v>
      </c>
      <c r="J19" s="62">
        <f>SUM($B$17*B19,$C$17*C19,$D$17*D19,$E$17*E19,$F$17*F19,$G$17*G19,$H$17*H19,$I$17*I19)</f>
        <v>9.30357142857143</v>
      </c>
    </row>
    <row r="20" ht="22" customHeight="1" spans="1:10">
      <c r="A20" s="53" t="s">
        <v>143</v>
      </c>
      <c r="B20" s="57">
        <v>7</v>
      </c>
      <c r="C20" s="57">
        <v>10</v>
      </c>
      <c r="D20" s="57">
        <v>10</v>
      </c>
      <c r="E20" s="57">
        <v>7</v>
      </c>
      <c r="F20" s="57">
        <v>10</v>
      </c>
      <c r="G20" s="57">
        <v>10</v>
      </c>
      <c r="H20" s="57">
        <v>10</v>
      </c>
      <c r="I20" s="57">
        <v>10</v>
      </c>
      <c r="J20" s="62">
        <f>SUM($B$17*B20,$C$17*C20,$D$17*D20,$E$17*E20,$F$17*F20,$G$17*G20,$H$17*H20,$I$17*I20)</f>
        <v>8.56428571428571</v>
      </c>
    </row>
    <row r="21" ht="22" customHeight="1" spans="1:10">
      <c r="A21" s="53" t="s">
        <v>144</v>
      </c>
      <c r="B21" s="57">
        <v>9.8</v>
      </c>
      <c r="C21" s="57">
        <v>9.7</v>
      </c>
      <c r="D21" s="57">
        <v>9.6</v>
      </c>
      <c r="E21" s="57">
        <v>9.8</v>
      </c>
      <c r="F21" s="57">
        <v>9.7</v>
      </c>
      <c r="G21" s="57">
        <v>9.7</v>
      </c>
      <c r="H21" s="57">
        <v>9.7</v>
      </c>
      <c r="I21" s="57">
        <v>9.7</v>
      </c>
      <c r="J21" s="62">
        <f>SUM($B$17*B21,$C$17*C21,$D$17*D21,$E$17*E21,$F$17*F21,$G$17*G21,$H$17*H21,$I$17*I21)</f>
        <v>9.72464285714286</v>
      </c>
    </row>
    <row r="22" spans="1:1">
      <c r="A22" t="s">
        <v>159</v>
      </c>
    </row>
  </sheetData>
  <mergeCells count="8">
    <mergeCell ref="A1:G1"/>
    <mergeCell ref="B3:F3"/>
    <mergeCell ref="A12:J12"/>
    <mergeCell ref="B14:I14"/>
    <mergeCell ref="A3:A4"/>
    <mergeCell ref="A14:A15"/>
    <mergeCell ref="G3:G4"/>
    <mergeCell ref="J14:J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9"/>
  <sheetViews>
    <sheetView workbookViewId="0">
      <selection activeCell="L7" sqref="L7"/>
    </sheetView>
  </sheetViews>
  <sheetFormatPr defaultColWidth="9" defaultRowHeight="13.5"/>
  <cols>
    <col min="2" max="2" width="7.36666666666667" customWidth="1"/>
    <col min="3" max="3" width="10.725" customWidth="1"/>
    <col min="4" max="4" width="7.90833333333333" customWidth="1"/>
    <col min="5" max="5" width="15.0916666666667" customWidth="1"/>
    <col min="6" max="7" width="7.90833333333333" customWidth="1"/>
    <col min="8" max="8" width="24" customWidth="1"/>
    <col min="9" max="9" width="9" hidden="1" outlineLevel="1"/>
    <col min="10" max="10" width="10.45" hidden="1" customWidth="1" outlineLevel="1"/>
    <col min="11" max="11" width="9" hidden="1" outlineLevel="1"/>
    <col min="12" max="12" width="34.0916666666667" customWidth="1" collapsed="1"/>
    <col min="13" max="13" width="8.26666666666667" customWidth="1"/>
    <col min="14" max="14" width="17.2666666666667" customWidth="1"/>
  </cols>
  <sheetData>
    <row r="2" ht="48" customHeight="1" spans="1:15">
      <c r="A2" s="19" t="s">
        <v>160</v>
      </c>
      <c r="B2" s="19"/>
      <c r="C2" s="19"/>
      <c r="D2" s="19"/>
      <c r="E2" s="19"/>
      <c r="F2" s="19"/>
      <c r="G2" s="19"/>
      <c r="H2" s="19"/>
      <c r="I2" s="19"/>
      <c r="J2" s="19"/>
      <c r="K2" s="19"/>
      <c r="L2" s="19"/>
      <c r="M2" s="19"/>
      <c r="N2" s="19"/>
      <c r="O2" s="19"/>
    </row>
    <row r="3" ht="33" customHeight="1" spans="1:15">
      <c r="A3" s="20" t="s">
        <v>161</v>
      </c>
      <c r="B3" s="20" t="s">
        <v>162</v>
      </c>
      <c r="C3" s="20" t="s">
        <v>163</v>
      </c>
      <c r="D3" s="20" t="s">
        <v>162</v>
      </c>
      <c r="E3" s="20" t="s">
        <v>164</v>
      </c>
      <c r="F3" s="20" t="s">
        <v>162</v>
      </c>
      <c r="G3" s="20" t="s">
        <v>165</v>
      </c>
      <c r="H3" s="20" t="s">
        <v>166</v>
      </c>
      <c r="I3" s="39" t="s">
        <v>167</v>
      </c>
      <c r="J3" s="39" t="s">
        <v>168</v>
      </c>
      <c r="K3" s="39" t="s">
        <v>169</v>
      </c>
      <c r="L3" s="20" t="s">
        <v>170</v>
      </c>
      <c r="M3" s="20" t="s">
        <v>171</v>
      </c>
      <c r="N3" s="20" t="s">
        <v>172</v>
      </c>
      <c r="O3" s="20" t="s">
        <v>173</v>
      </c>
    </row>
    <row r="4" ht="38" customHeight="1" spans="1:15">
      <c r="A4" s="21" t="s">
        <v>174</v>
      </c>
      <c r="B4" s="23">
        <v>0.4</v>
      </c>
      <c r="C4" s="21" t="s">
        <v>175</v>
      </c>
      <c r="D4" s="23">
        <f>10/40</f>
        <v>0.25</v>
      </c>
      <c r="E4" s="24" t="s">
        <v>176</v>
      </c>
      <c r="F4" s="22">
        <v>1</v>
      </c>
      <c r="G4" s="36">
        <f>B4*D4*F4</f>
        <v>0.1</v>
      </c>
      <c r="H4" s="29" t="s">
        <v>177</v>
      </c>
      <c r="I4" s="21"/>
      <c r="J4" s="21"/>
      <c r="K4" s="21"/>
      <c r="L4" s="48" t="s">
        <v>178</v>
      </c>
      <c r="M4" s="48"/>
      <c r="N4" s="32" t="s">
        <v>179</v>
      </c>
      <c r="O4" s="24"/>
    </row>
    <row r="5" ht="22.5" hidden="1" spans="1:15">
      <c r="A5" s="27"/>
      <c r="B5" s="28"/>
      <c r="C5" s="27"/>
      <c r="D5" s="28"/>
      <c r="E5" s="24" t="s">
        <v>180</v>
      </c>
      <c r="F5" s="24"/>
      <c r="G5" s="36"/>
      <c r="H5" s="29" t="s">
        <v>181</v>
      </c>
      <c r="I5" s="27"/>
      <c r="J5" s="27"/>
      <c r="K5" s="27"/>
      <c r="L5" s="49"/>
      <c r="M5" s="49"/>
      <c r="N5" s="50"/>
      <c r="O5" s="24"/>
    </row>
    <row r="6" ht="42" customHeight="1" spans="1:15">
      <c r="A6" s="27"/>
      <c r="B6" s="28"/>
      <c r="C6" s="21" t="s">
        <v>182</v>
      </c>
      <c r="D6" s="23">
        <f>10/40</f>
        <v>0.25</v>
      </c>
      <c r="E6" s="24" t="s">
        <v>183</v>
      </c>
      <c r="F6" s="22">
        <v>0.5</v>
      </c>
      <c r="G6" s="36">
        <f>B4*D6*F6</f>
        <v>0.05</v>
      </c>
      <c r="H6" s="29" t="s">
        <v>184</v>
      </c>
      <c r="I6" s="24"/>
      <c r="J6" s="24"/>
      <c r="K6" s="24"/>
      <c r="L6" s="32" t="s">
        <v>185</v>
      </c>
      <c r="M6" s="32"/>
      <c r="N6" s="32" t="s">
        <v>186</v>
      </c>
      <c r="O6" s="33"/>
    </row>
    <row r="7" ht="38" customHeight="1" spans="1:15">
      <c r="A7" s="27"/>
      <c r="B7" s="28"/>
      <c r="C7" s="27"/>
      <c r="D7" s="38"/>
      <c r="E7" s="24" t="s">
        <v>187</v>
      </c>
      <c r="F7" s="22">
        <v>0.5</v>
      </c>
      <c r="G7" s="36">
        <f>B4*D6*F7</f>
        <v>0.05</v>
      </c>
      <c r="H7" s="29" t="s">
        <v>188</v>
      </c>
      <c r="I7" s="27"/>
      <c r="J7" s="27"/>
      <c r="K7" s="27"/>
      <c r="L7" s="32" t="s">
        <v>178</v>
      </c>
      <c r="M7" s="32"/>
      <c r="N7" s="32" t="s">
        <v>179</v>
      </c>
      <c r="O7" s="33"/>
    </row>
    <row r="8" ht="54" customHeight="1" spans="1:15">
      <c r="A8" s="27"/>
      <c r="B8" s="28"/>
      <c r="C8" s="21" t="s">
        <v>189</v>
      </c>
      <c r="D8" s="23">
        <f>10/40</f>
        <v>0.25</v>
      </c>
      <c r="E8" s="21" t="s">
        <v>190</v>
      </c>
      <c r="F8" s="22">
        <v>1</v>
      </c>
      <c r="G8" s="36">
        <f>B4*D6*F8</f>
        <v>0.1</v>
      </c>
      <c r="H8" s="29" t="s">
        <v>191</v>
      </c>
      <c r="I8" s="24"/>
      <c r="J8" s="24"/>
      <c r="K8" s="24"/>
      <c r="L8" s="29" t="s">
        <v>192</v>
      </c>
      <c r="M8" s="29"/>
      <c r="N8" s="29" t="s">
        <v>193</v>
      </c>
      <c r="O8" s="24"/>
    </row>
    <row r="9" ht="38" customHeight="1" spans="1:15">
      <c r="A9" s="30"/>
      <c r="B9" s="38"/>
      <c r="C9" s="24" t="s">
        <v>194</v>
      </c>
      <c r="D9" s="22">
        <f>10/40</f>
        <v>0.25</v>
      </c>
      <c r="E9" s="24" t="s">
        <v>195</v>
      </c>
      <c r="F9" s="22">
        <v>1</v>
      </c>
      <c r="G9" s="36">
        <f>B4*D6*F9</f>
        <v>0.1</v>
      </c>
      <c r="H9" s="29" t="s">
        <v>196</v>
      </c>
      <c r="I9" s="24"/>
      <c r="J9" s="24"/>
      <c r="K9" s="24"/>
      <c r="L9" s="35" t="s">
        <v>197</v>
      </c>
      <c r="M9" s="35"/>
      <c r="N9" s="29" t="s">
        <v>198</v>
      </c>
      <c r="O9" s="24"/>
    </row>
  </sheetData>
  <mergeCells count="8">
    <mergeCell ref="A2:O2"/>
    <mergeCell ref="A4:A9"/>
    <mergeCell ref="B4:B9"/>
    <mergeCell ref="C4:C5"/>
    <mergeCell ref="C6:C7"/>
    <mergeCell ref="D6:D7"/>
    <mergeCell ref="L4:L5"/>
    <mergeCell ref="O4:O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Q10"/>
  <sheetViews>
    <sheetView topLeftCell="B1" workbookViewId="0">
      <selection activeCell="H9" sqref="H9"/>
    </sheetView>
  </sheetViews>
  <sheetFormatPr defaultColWidth="9" defaultRowHeight="13.5"/>
  <cols>
    <col min="2" max="2" width="7.26666666666667" customWidth="1"/>
    <col min="3" max="3" width="10.9083333333333" customWidth="1"/>
    <col min="4" max="4" width="7.63333333333333" customWidth="1"/>
    <col min="5" max="5" width="19.725" customWidth="1"/>
    <col min="6" max="7" width="8.09166666666667" customWidth="1"/>
    <col min="8" max="8" width="25.0916666666667" customWidth="1"/>
    <col min="9" max="9" width="9" hidden="1" outlineLevel="1"/>
    <col min="10" max="10" width="10.45" hidden="1" customWidth="1" outlineLevel="1"/>
    <col min="11" max="11" width="9" hidden="1" outlineLevel="1"/>
    <col min="12" max="12" width="34.0916666666667" customWidth="1" collapsed="1"/>
    <col min="13" max="13" width="8.36666666666667" customWidth="1"/>
    <col min="14" max="14" width="17.2666666666667" customWidth="1"/>
    <col min="15" max="15" width="8.09166666666667" customWidth="1"/>
  </cols>
  <sheetData>
    <row r="2" ht="48" customHeight="1" spans="1:15">
      <c r="A2" s="19" t="s">
        <v>199</v>
      </c>
      <c r="B2" s="19"/>
      <c r="C2" s="19"/>
      <c r="D2" s="19"/>
      <c r="E2" s="19"/>
      <c r="F2" s="19"/>
      <c r="G2" s="19"/>
      <c r="H2" s="19"/>
      <c r="I2" s="19"/>
      <c r="J2" s="19"/>
      <c r="K2" s="19"/>
      <c r="L2" s="19"/>
      <c r="M2" s="19"/>
      <c r="N2" s="19"/>
      <c r="O2" s="19"/>
    </row>
    <row r="3" ht="33" customHeight="1" spans="1:15">
      <c r="A3" s="20" t="s">
        <v>161</v>
      </c>
      <c r="B3" s="20" t="s">
        <v>162</v>
      </c>
      <c r="C3" s="20" t="s">
        <v>163</v>
      </c>
      <c r="D3" s="20" t="s">
        <v>162</v>
      </c>
      <c r="E3" s="20" t="s">
        <v>164</v>
      </c>
      <c r="F3" s="20" t="s">
        <v>162</v>
      </c>
      <c r="G3" s="20" t="s">
        <v>165</v>
      </c>
      <c r="H3" s="20" t="s">
        <v>166</v>
      </c>
      <c r="I3" s="39" t="s">
        <v>167</v>
      </c>
      <c r="J3" s="39" t="s">
        <v>168</v>
      </c>
      <c r="K3" s="39" t="s">
        <v>169</v>
      </c>
      <c r="L3" s="20" t="s">
        <v>170</v>
      </c>
      <c r="M3" s="20" t="s">
        <v>171</v>
      </c>
      <c r="N3" s="20" t="s">
        <v>172</v>
      </c>
      <c r="O3" s="20" t="s">
        <v>173</v>
      </c>
    </row>
    <row r="4" ht="38" customHeight="1" spans="1:15">
      <c r="A4" s="21" t="s">
        <v>174</v>
      </c>
      <c r="B4" s="23">
        <v>0.4</v>
      </c>
      <c r="C4" s="21" t="s">
        <v>175</v>
      </c>
      <c r="D4" s="23">
        <f>10/40</f>
        <v>0.25</v>
      </c>
      <c r="E4" s="24" t="s">
        <v>200</v>
      </c>
      <c r="F4" s="22">
        <v>0.5</v>
      </c>
      <c r="G4" s="36">
        <f>B4*D4*F4</f>
        <v>0.05</v>
      </c>
      <c r="H4" s="29" t="s">
        <v>177</v>
      </c>
      <c r="I4" s="24"/>
      <c r="J4" s="24"/>
      <c r="K4" s="24"/>
      <c r="L4" s="32" t="s">
        <v>178</v>
      </c>
      <c r="M4" s="33"/>
      <c r="N4" s="33" t="s">
        <v>179</v>
      </c>
      <c r="O4" s="24"/>
    </row>
    <row r="5" ht="46" customHeight="1" spans="1:15">
      <c r="A5" s="27"/>
      <c r="B5" s="28"/>
      <c r="C5" s="27"/>
      <c r="D5" s="28"/>
      <c r="E5" s="40" t="s">
        <v>201</v>
      </c>
      <c r="F5" s="41">
        <v>0.5</v>
      </c>
      <c r="G5" s="42">
        <f>B4*D4*F5</f>
        <v>0.05</v>
      </c>
      <c r="H5" s="43" t="s">
        <v>202</v>
      </c>
      <c r="I5" s="40" t="s">
        <v>203</v>
      </c>
      <c r="J5" s="40"/>
      <c r="K5" s="40"/>
      <c r="L5" s="44" t="s">
        <v>204</v>
      </c>
      <c r="M5" s="45"/>
      <c r="N5" s="45" t="s">
        <v>205</v>
      </c>
      <c r="O5" s="24"/>
    </row>
    <row r="6" ht="38" customHeight="1" spans="1:15">
      <c r="A6" s="27"/>
      <c r="B6" s="28"/>
      <c r="C6" s="21" t="s">
        <v>182</v>
      </c>
      <c r="D6" s="23">
        <f>10/40</f>
        <v>0.25</v>
      </c>
      <c r="E6" s="24" t="s">
        <v>206</v>
      </c>
      <c r="F6" s="22">
        <f>4/10</f>
        <v>0.4</v>
      </c>
      <c r="G6" s="36">
        <f>B4*D6*F6</f>
        <v>0.04</v>
      </c>
      <c r="H6" s="29" t="s">
        <v>207</v>
      </c>
      <c r="I6" s="24"/>
      <c r="J6" s="24"/>
      <c r="K6" s="24"/>
      <c r="L6" s="32" t="s">
        <v>185</v>
      </c>
      <c r="M6" s="32"/>
      <c r="N6" s="32" t="s">
        <v>186</v>
      </c>
      <c r="O6" s="33"/>
    </row>
    <row r="7" ht="38" customHeight="1" spans="1:15">
      <c r="A7" s="27"/>
      <c r="B7" s="28"/>
      <c r="C7" s="27"/>
      <c r="D7" s="28"/>
      <c r="E7" s="40" t="s">
        <v>208</v>
      </c>
      <c r="F7" s="22">
        <f>3/10</f>
        <v>0.3</v>
      </c>
      <c r="G7" s="36">
        <f>B4*D6*F7</f>
        <v>0.03</v>
      </c>
      <c r="H7" s="43" t="s">
        <v>209</v>
      </c>
      <c r="I7" s="46"/>
      <c r="J7" s="46"/>
      <c r="K7" s="46"/>
      <c r="L7" s="44" t="s">
        <v>210</v>
      </c>
      <c r="M7" s="44"/>
      <c r="N7" s="43" t="s">
        <v>193</v>
      </c>
      <c r="O7" s="33"/>
    </row>
    <row r="8" ht="38" customHeight="1" spans="1:17">
      <c r="A8" s="27"/>
      <c r="B8" s="28"/>
      <c r="C8" s="27"/>
      <c r="D8" s="28"/>
      <c r="E8" s="24" t="s">
        <v>211</v>
      </c>
      <c r="F8" s="22">
        <f>3/10</f>
        <v>0.3</v>
      </c>
      <c r="G8" s="36">
        <f>B4*D6*F8</f>
        <v>0.03</v>
      </c>
      <c r="H8" s="29" t="s">
        <v>188</v>
      </c>
      <c r="I8" s="27"/>
      <c r="J8" s="27"/>
      <c r="K8" s="27"/>
      <c r="L8" s="32" t="s">
        <v>178</v>
      </c>
      <c r="M8" s="32"/>
      <c r="N8" s="32" t="s">
        <v>179</v>
      </c>
      <c r="O8" s="33"/>
      <c r="Q8" s="47" t="s">
        <v>212</v>
      </c>
    </row>
    <row r="9" ht="53" customHeight="1" spans="1:15">
      <c r="A9" s="27"/>
      <c r="B9" s="28"/>
      <c r="C9" s="21" t="s">
        <v>189</v>
      </c>
      <c r="D9" s="23">
        <f>10/40</f>
        <v>0.25</v>
      </c>
      <c r="E9" s="21" t="s">
        <v>190</v>
      </c>
      <c r="F9" s="22">
        <v>1</v>
      </c>
      <c r="G9" s="36">
        <f>B4*D9*F9</f>
        <v>0.1</v>
      </c>
      <c r="H9" s="29" t="s">
        <v>191</v>
      </c>
      <c r="I9" s="24"/>
      <c r="J9" s="24"/>
      <c r="K9" s="24"/>
      <c r="L9" s="29" t="s">
        <v>192</v>
      </c>
      <c r="M9" s="29"/>
      <c r="N9" s="29" t="s">
        <v>193</v>
      </c>
      <c r="O9" s="24"/>
    </row>
    <row r="10" ht="38" customHeight="1" spans="1:15">
      <c r="A10" s="30"/>
      <c r="B10" s="38"/>
      <c r="C10" s="24" t="s">
        <v>194</v>
      </c>
      <c r="D10" s="22">
        <f>10/40</f>
        <v>0.25</v>
      </c>
      <c r="E10" s="24" t="s">
        <v>195</v>
      </c>
      <c r="F10" s="22">
        <v>1</v>
      </c>
      <c r="G10" s="36">
        <f>B4*D10*F10</f>
        <v>0.1</v>
      </c>
      <c r="H10" s="29" t="s">
        <v>196</v>
      </c>
      <c r="I10" s="24"/>
      <c r="J10" s="24"/>
      <c r="K10" s="24"/>
      <c r="L10" s="35" t="s">
        <v>197</v>
      </c>
      <c r="M10" s="35"/>
      <c r="N10" s="29" t="s">
        <v>198</v>
      </c>
      <c r="O10" s="24"/>
    </row>
  </sheetData>
  <mergeCells count="8">
    <mergeCell ref="A2:O2"/>
    <mergeCell ref="A4:A10"/>
    <mergeCell ref="B4:B10"/>
    <mergeCell ref="C4:C5"/>
    <mergeCell ref="C6:C8"/>
    <mergeCell ref="D4:D5"/>
    <mergeCell ref="D6:D8"/>
    <mergeCell ref="O4:O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0"/>
  <sheetViews>
    <sheetView topLeftCell="B1" workbookViewId="0">
      <selection activeCell="E7" sqref="E7"/>
    </sheetView>
  </sheetViews>
  <sheetFormatPr defaultColWidth="9" defaultRowHeight="13.5"/>
  <cols>
    <col min="2" max="2" width="7.26666666666667" customWidth="1"/>
    <col min="3" max="3" width="10.725" customWidth="1"/>
    <col min="4" max="4" width="7.63333333333333" customWidth="1"/>
    <col min="5" max="5" width="15.0916666666667" customWidth="1"/>
    <col min="6" max="7" width="8.36666666666667" customWidth="1"/>
    <col min="8" max="8" width="24" customWidth="1"/>
    <col min="9" max="9" width="9" hidden="1" outlineLevel="1"/>
    <col min="10" max="10" width="10.45" hidden="1" customWidth="1" outlineLevel="1"/>
    <col min="11" max="11" width="9" hidden="1" outlineLevel="1"/>
    <col min="12" max="12" width="34.0916666666667" customWidth="1" collapsed="1"/>
    <col min="13" max="13" width="8.63333333333333" customWidth="1"/>
    <col min="14" max="14" width="17.2666666666667" customWidth="1"/>
    <col min="15" max="15" width="7.725" customWidth="1"/>
  </cols>
  <sheetData>
    <row r="2" ht="48" customHeight="1" spans="1:15">
      <c r="A2" s="19" t="s">
        <v>213</v>
      </c>
      <c r="B2" s="19"/>
      <c r="C2" s="19"/>
      <c r="D2" s="19"/>
      <c r="E2" s="19"/>
      <c r="F2" s="19"/>
      <c r="G2" s="19"/>
      <c r="H2" s="19"/>
      <c r="I2" s="19"/>
      <c r="J2" s="19"/>
      <c r="K2" s="19"/>
      <c r="L2" s="19"/>
      <c r="M2" s="19"/>
      <c r="N2" s="19"/>
      <c r="O2" s="19"/>
    </row>
    <row r="3" ht="33" customHeight="1" spans="1:15">
      <c r="A3" s="20" t="s">
        <v>161</v>
      </c>
      <c r="B3" s="20" t="s">
        <v>162</v>
      </c>
      <c r="C3" s="20" t="s">
        <v>163</v>
      </c>
      <c r="D3" s="20" t="s">
        <v>162</v>
      </c>
      <c r="E3" s="20" t="s">
        <v>164</v>
      </c>
      <c r="F3" s="20" t="s">
        <v>162</v>
      </c>
      <c r="G3" s="20" t="s">
        <v>165</v>
      </c>
      <c r="H3" s="20" t="s">
        <v>166</v>
      </c>
      <c r="I3" s="39" t="s">
        <v>167</v>
      </c>
      <c r="J3" s="39" t="s">
        <v>168</v>
      </c>
      <c r="K3" s="39" t="s">
        <v>169</v>
      </c>
      <c r="L3" s="20" t="s">
        <v>170</v>
      </c>
      <c r="M3" s="20" t="s">
        <v>171</v>
      </c>
      <c r="N3" s="20" t="s">
        <v>172</v>
      </c>
      <c r="O3" s="20" t="s">
        <v>173</v>
      </c>
    </row>
    <row r="4" ht="38" hidden="1" customHeight="1" spans="1:15">
      <c r="A4" s="21" t="s">
        <v>174</v>
      </c>
      <c r="B4" s="21"/>
      <c r="C4" s="21" t="s">
        <v>175</v>
      </c>
      <c r="D4" s="21"/>
      <c r="E4" s="24" t="s">
        <v>214</v>
      </c>
      <c r="F4" s="24"/>
      <c r="G4" s="24"/>
      <c r="H4" s="29" t="s">
        <v>215</v>
      </c>
      <c r="I4" s="21"/>
      <c r="J4" s="21"/>
      <c r="K4" s="21"/>
      <c r="L4" s="21" t="s">
        <v>216</v>
      </c>
      <c r="M4" s="21"/>
      <c r="N4" s="21" t="s">
        <v>179</v>
      </c>
      <c r="O4" s="21"/>
    </row>
    <row r="5" ht="38" hidden="1" customHeight="1" spans="1:15">
      <c r="A5" s="27"/>
      <c r="B5" s="27"/>
      <c r="C5" s="27"/>
      <c r="D5" s="27"/>
      <c r="E5" s="24" t="s">
        <v>180</v>
      </c>
      <c r="F5" s="24"/>
      <c r="G5" s="24"/>
      <c r="H5" s="29" t="s">
        <v>181</v>
      </c>
      <c r="I5" s="27"/>
      <c r="J5" s="27"/>
      <c r="K5" s="27"/>
      <c r="L5" s="27"/>
      <c r="M5" s="27"/>
      <c r="N5" s="27"/>
      <c r="O5" s="27"/>
    </row>
    <row r="6" ht="38" hidden="1" customHeight="1" spans="1:15">
      <c r="A6" s="27"/>
      <c r="B6" s="27"/>
      <c r="C6" s="30"/>
      <c r="D6" s="30"/>
      <c r="E6" s="24" t="s">
        <v>217</v>
      </c>
      <c r="F6" s="24"/>
      <c r="G6" s="24"/>
      <c r="H6" s="24" t="s">
        <v>217</v>
      </c>
      <c r="I6" s="30"/>
      <c r="J6" s="30"/>
      <c r="K6" s="30"/>
      <c r="L6" s="30"/>
      <c r="M6" s="30"/>
      <c r="N6" s="30"/>
      <c r="O6" s="30"/>
    </row>
    <row r="7" ht="38" customHeight="1" spans="1:15">
      <c r="A7" s="27"/>
      <c r="B7" s="28">
        <v>0.4</v>
      </c>
      <c r="C7" s="21" t="s">
        <v>218</v>
      </c>
      <c r="D7" s="23">
        <f>20/40</f>
        <v>0.5</v>
      </c>
      <c r="E7" s="24" t="s">
        <v>219</v>
      </c>
      <c r="F7" s="23">
        <f>10/20</f>
        <v>0.5</v>
      </c>
      <c r="G7" s="36">
        <f>B7*D7*F7</f>
        <v>0.1</v>
      </c>
      <c r="H7" s="29" t="s">
        <v>184</v>
      </c>
      <c r="I7" s="24"/>
      <c r="J7" s="24"/>
      <c r="K7" s="24"/>
      <c r="L7" s="32" t="s">
        <v>185</v>
      </c>
      <c r="M7" s="32"/>
      <c r="N7" s="32" t="s">
        <v>186</v>
      </c>
      <c r="O7" s="33"/>
    </row>
    <row r="8" ht="38" customHeight="1" spans="1:15">
      <c r="A8" s="27"/>
      <c r="B8" s="28"/>
      <c r="C8" s="27"/>
      <c r="D8" s="28"/>
      <c r="E8" s="24" t="s">
        <v>220</v>
      </c>
      <c r="F8" s="23">
        <f>10/20</f>
        <v>0.5</v>
      </c>
      <c r="G8" s="36">
        <f>B7*D7*F8</f>
        <v>0.1</v>
      </c>
      <c r="H8" s="29" t="s">
        <v>188</v>
      </c>
      <c r="I8" s="24"/>
      <c r="J8" s="24"/>
      <c r="K8" s="24"/>
      <c r="L8" s="32" t="s">
        <v>178</v>
      </c>
      <c r="M8" s="32"/>
      <c r="N8" s="32" t="s">
        <v>179</v>
      </c>
      <c r="O8" s="33"/>
    </row>
    <row r="9" ht="57" customHeight="1" spans="1:15">
      <c r="A9" s="27"/>
      <c r="B9" s="28"/>
      <c r="C9" s="21" t="s">
        <v>189</v>
      </c>
      <c r="D9" s="23">
        <f>10/40</f>
        <v>0.25</v>
      </c>
      <c r="E9" s="21" t="s">
        <v>190</v>
      </c>
      <c r="F9" s="23">
        <v>1</v>
      </c>
      <c r="G9" s="37">
        <f>B7*D9*F9</f>
        <v>0.1</v>
      </c>
      <c r="H9" s="29" t="s">
        <v>191</v>
      </c>
      <c r="I9" s="24"/>
      <c r="J9" s="24"/>
      <c r="K9" s="24"/>
      <c r="L9" s="29" t="s">
        <v>192</v>
      </c>
      <c r="M9" s="29"/>
      <c r="N9" s="29" t="s">
        <v>193</v>
      </c>
      <c r="O9" s="24"/>
    </row>
    <row r="10" ht="38" customHeight="1" spans="1:15">
      <c r="A10" s="30"/>
      <c r="B10" s="38"/>
      <c r="C10" s="24" t="s">
        <v>194</v>
      </c>
      <c r="D10" s="22">
        <f>10/40</f>
        <v>0.25</v>
      </c>
      <c r="E10" s="24" t="s">
        <v>195</v>
      </c>
      <c r="F10" s="22">
        <v>1</v>
      </c>
      <c r="G10" s="36">
        <f>B7*D10*F10</f>
        <v>0.1</v>
      </c>
      <c r="H10" s="29" t="s">
        <v>196</v>
      </c>
      <c r="I10" s="24"/>
      <c r="J10" s="24"/>
      <c r="K10" s="24"/>
      <c r="L10" s="35" t="s">
        <v>197</v>
      </c>
      <c r="M10" s="35"/>
      <c r="N10" s="29" t="s">
        <v>198</v>
      </c>
      <c r="O10" s="24"/>
    </row>
  </sheetData>
  <mergeCells count="9">
    <mergeCell ref="A2:O2"/>
    <mergeCell ref="A4:A10"/>
    <mergeCell ref="B7:B10"/>
    <mergeCell ref="C4:C6"/>
    <mergeCell ref="C7:C8"/>
    <mergeCell ref="D7:D8"/>
    <mergeCell ref="L4:L6"/>
    <mergeCell ref="N4:N6"/>
    <mergeCell ref="O4:O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P7"/>
  <sheetViews>
    <sheetView topLeftCell="A4" workbookViewId="0">
      <selection activeCell="L6" sqref="L6"/>
    </sheetView>
  </sheetViews>
  <sheetFormatPr defaultColWidth="9" defaultRowHeight="13.5" outlineLevelRow="6"/>
  <cols>
    <col min="1" max="1" width="7.09166666666667" customWidth="1"/>
    <col min="2" max="2" width="6.09166666666667" customWidth="1"/>
    <col min="3" max="3" width="9.45" customWidth="1"/>
    <col min="4" max="4" width="6.725" customWidth="1"/>
    <col min="5" max="5" width="16.3666666666667" customWidth="1"/>
    <col min="6" max="6" width="7.90833333333333" customWidth="1"/>
    <col min="7" max="7" width="6.26666666666667" customWidth="1"/>
    <col min="8" max="8" width="19.725" customWidth="1"/>
    <col min="9" max="9" width="9" hidden="1" outlineLevel="1"/>
    <col min="10" max="10" width="10.45" hidden="1" customWidth="1" outlineLevel="1"/>
    <col min="11" max="11" width="9" hidden="1" outlineLevel="1"/>
    <col min="12" max="12" width="34.0916666666667" customWidth="1" collapsed="1"/>
    <col min="13" max="13" width="9.26666666666667" customWidth="1"/>
    <col min="14" max="14" width="13.0916666666667" customWidth="1"/>
    <col min="15" max="15" width="8.36666666666667" customWidth="1"/>
  </cols>
  <sheetData>
    <row r="2" ht="48" customHeight="1" spans="1:15">
      <c r="A2" s="19" t="s">
        <v>221</v>
      </c>
      <c r="B2" s="19"/>
      <c r="C2" s="19"/>
      <c r="D2" s="19"/>
      <c r="E2" s="19"/>
      <c r="F2" s="19"/>
      <c r="G2" s="19"/>
      <c r="H2" s="19"/>
      <c r="I2" s="19"/>
      <c r="J2" s="19"/>
      <c r="K2" s="19"/>
      <c r="L2" s="19"/>
      <c r="M2" s="19"/>
      <c r="N2" s="19"/>
      <c r="O2" s="19"/>
    </row>
    <row r="3" ht="33" customHeight="1" spans="1:15">
      <c r="A3" s="20" t="s">
        <v>161</v>
      </c>
      <c r="B3" s="20" t="s">
        <v>162</v>
      </c>
      <c r="C3" s="20" t="s">
        <v>163</v>
      </c>
      <c r="D3" s="20" t="s">
        <v>162</v>
      </c>
      <c r="E3" s="20" t="s">
        <v>164</v>
      </c>
      <c r="F3" s="20" t="s">
        <v>162</v>
      </c>
      <c r="G3" s="20" t="s">
        <v>165</v>
      </c>
      <c r="H3" s="20" t="s">
        <v>166</v>
      </c>
      <c r="I3" s="20" t="s">
        <v>167</v>
      </c>
      <c r="J3" s="20" t="s">
        <v>168</v>
      </c>
      <c r="K3" s="20" t="s">
        <v>169</v>
      </c>
      <c r="L3" s="20" t="s">
        <v>170</v>
      </c>
      <c r="M3" s="20" t="s">
        <v>171</v>
      </c>
      <c r="N3" s="20" t="s">
        <v>172</v>
      </c>
      <c r="O3" s="20" t="s">
        <v>222</v>
      </c>
    </row>
    <row r="4" ht="50" customHeight="1" spans="1:16">
      <c r="A4" s="21" t="s">
        <v>174</v>
      </c>
      <c r="B4" s="22">
        <v>0.4</v>
      </c>
      <c r="C4" s="21" t="s">
        <v>218</v>
      </c>
      <c r="D4" s="23">
        <v>0.5</v>
      </c>
      <c r="E4" s="24" t="s">
        <v>223</v>
      </c>
      <c r="F4" s="23">
        <v>0.5</v>
      </c>
      <c r="G4" s="25">
        <f>$B$4*D4*F4</f>
        <v>0.1</v>
      </c>
      <c r="H4" s="26" t="s">
        <v>224</v>
      </c>
      <c r="I4" s="31"/>
      <c r="J4" s="31"/>
      <c r="K4" s="31"/>
      <c r="L4" s="32" t="s">
        <v>185</v>
      </c>
      <c r="M4" s="31"/>
      <c r="N4" s="21" t="s">
        <v>186</v>
      </c>
      <c r="O4" s="33"/>
      <c r="P4" s="34" t="s">
        <v>225</v>
      </c>
    </row>
    <row r="5" ht="50" customHeight="1" spans="1:15">
      <c r="A5" s="27"/>
      <c r="B5" s="22"/>
      <c r="C5" s="27"/>
      <c r="D5" s="28"/>
      <c r="E5" s="24" t="s">
        <v>220</v>
      </c>
      <c r="F5" s="23">
        <v>0.5</v>
      </c>
      <c r="G5" s="25">
        <f>$B$4*D4*F5</f>
        <v>0.1</v>
      </c>
      <c r="H5" s="29" t="s">
        <v>226</v>
      </c>
      <c r="I5" s="21"/>
      <c r="J5" s="21"/>
      <c r="K5" s="21"/>
      <c r="L5" s="32" t="s">
        <v>178</v>
      </c>
      <c r="M5" s="31"/>
      <c r="N5" s="21" t="s">
        <v>179</v>
      </c>
      <c r="O5" s="33"/>
    </row>
    <row r="6" ht="55" customHeight="1" spans="1:15">
      <c r="A6" s="27"/>
      <c r="B6" s="22"/>
      <c r="C6" s="24" t="s">
        <v>189</v>
      </c>
      <c r="D6" s="23">
        <v>0.25</v>
      </c>
      <c r="E6" s="24" t="s">
        <v>227</v>
      </c>
      <c r="F6" s="23">
        <v>1</v>
      </c>
      <c r="G6" s="25">
        <f>$B$4*D6*F6</f>
        <v>0.1</v>
      </c>
      <c r="H6" s="29" t="s">
        <v>191</v>
      </c>
      <c r="I6" s="24"/>
      <c r="J6" s="24"/>
      <c r="K6" s="24"/>
      <c r="L6" s="29" t="s">
        <v>192</v>
      </c>
      <c r="M6" s="31"/>
      <c r="N6" s="29" t="s">
        <v>193</v>
      </c>
      <c r="O6" s="24"/>
    </row>
    <row r="7" ht="46" customHeight="1" spans="1:15">
      <c r="A7" s="30"/>
      <c r="B7" s="22"/>
      <c r="C7" s="24" t="s">
        <v>194</v>
      </c>
      <c r="D7" s="22">
        <v>0.25</v>
      </c>
      <c r="E7" s="24" t="s">
        <v>195</v>
      </c>
      <c r="F7" s="22">
        <v>1</v>
      </c>
      <c r="G7" s="25">
        <f>$B$4*D7*F7</f>
        <v>0.1</v>
      </c>
      <c r="H7" s="29" t="s">
        <v>196</v>
      </c>
      <c r="I7" s="24"/>
      <c r="J7" s="24"/>
      <c r="K7" s="24"/>
      <c r="L7" s="35" t="s">
        <v>197</v>
      </c>
      <c r="M7" s="31"/>
      <c r="N7" s="29" t="s">
        <v>198</v>
      </c>
      <c r="O7" s="24"/>
    </row>
  </sheetData>
  <mergeCells count="5">
    <mergeCell ref="A2:O2"/>
    <mergeCell ref="A4:A7"/>
    <mergeCell ref="B4:B7"/>
    <mergeCell ref="C4:C5"/>
    <mergeCell ref="D4:D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workbookViewId="0">
      <selection activeCell="K5" sqref="K5"/>
    </sheetView>
  </sheetViews>
  <sheetFormatPr defaultColWidth="9" defaultRowHeight="13.5" outlineLevelRow="5"/>
  <cols>
    <col min="1" max="1" width="6.45" style="1" customWidth="1"/>
    <col min="2" max="2" width="6.725" style="1" customWidth="1"/>
    <col min="3" max="3" width="9" style="1"/>
    <col min="4" max="4" width="7.26666666666667" style="1" customWidth="1"/>
    <col min="5" max="5" width="13.0916666666667" style="1" customWidth="1"/>
    <col min="6" max="6" width="7.63333333333333" style="1" customWidth="1"/>
    <col min="7" max="7" width="6.36666666666667" style="1" customWidth="1"/>
    <col min="8" max="8" width="24" style="1" customWidth="1"/>
    <col min="9" max="11" width="9" style="1" outlineLevel="1"/>
    <col min="12" max="12" width="37.9083333333333" style="1" customWidth="1"/>
    <col min="13" max="13" width="8" style="1" customWidth="1"/>
    <col min="14" max="14" width="19" style="1" customWidth="1"/>
    <col min="15" max="15" width="7.725" style="1" customWidth="1"/>
    <col min="16" max="16384" width="9" style="1"/>
  </cols>
  <sheetData>
    <row r="1" ht="39" customHeight="1" spans="1:15">
      <c r="A1" s="2" t="s">
        <v>228</v>
      </c>
      <c r="B1" s="2"/>
      <c r="C1" s="2"/>
      <c r="D1" s="2"/>
      <c r="E1" s="2"/>
      <c r="F1" s="2"/>
      <c r="G1" s="2"/>
      <c r="H1" s="2"/>
      <c r="I1" s="2"/>
      <c r="J1" s="2"/>
      <c r="K1" s="2"/>
      <c r="L1" s="2"/>
      <c r="M1" s="2"/>
      <c r="N1" s="2"/>
      <c r="O1" s="2"/>
    </row>
    <row r="2" ht="35" customHeight="1" spans="1:15">
      <c r="A2" s="3" t="s">
        <v>161</v>
      </c>
      <c r="B2" s="3" t="s">
        <v>162</v>
      </c>
      <c r="C2" s="3" t="s">
        <v>163</v>
      </c>
      <c r="D2" s="3" t="s">
        <v>162</v>
      </c>
      <c r="E2" s="3" t="s">
        <v>164</v>
      </c>
      <c r="F2" s="3" t="s">
        <v>162</v>
      </c>
      <c r="G2" s="3" t="s">
        <v>165</v>
      </c>
      <c r="H2" s="3" t="s">
        <v>166</v>
      </c>
      <c r="I2" s="3" t="s">
        <v>167</v>
      </c>
      <c r="J2" s="3" t="s">
        <v>168</v>
      </c>
      <c r="K2" s="3" t="s">
        <v>169</v>
      </c>
      <c r="L2" s="3" t="s">
        <v>170</v>
      </c>
      <c r="M2" s="3" t="s">
        <v>171</v>
      </c>
      <c r="N2" s="3" t="s">
        <v>172</v>
      </c>
      <c r="O2" s="3" t="s">
        <v>222</v>
      </c>
    </row>
    <row r="3" ht="45" customHeight="1" spans="1:16">
      <c r="A3" s="4" t="s">
        <v>174</v>
      </c>
      <c r="B3" s="5">
        <v>0.4</v>
      </c>
      <c r="C3" s="4" t="s">
        <v>218</v>
      </c>
      <c r="D3" s="6">
        <v>0.5</v>
      </c>
      <c r="E3" s="7" t="s">
        <v>229</v>
      </c>
      <c r="F3" s="6">
        <v>0.5</v>
      </c>
      <c r="G3" s="8">
        <f>$B$3*D3*F3</f>
        <v>0.1</v>
      </c>
      <c r="H3" s="9" t="s">
        <v>230</v>
      </c>
      <c r="I3" s="4"/>
      <c r="J3" s="4"/>
      <c r="K3" s="4"/>
      <c r="L3" s="14" t="s">
        <v>185</v>
      </c>
      <c r="M3" s="15"/>
      <c r="N3" s="9" t="s">
        <v>186</v>
      </c>
      <c r="O3" s="16"/>
      <c r="P3" s="17" t="s">
        <v>225</v>
      </c>
    </row>
    <row r="4" ht="45" customHeight="1" spans="1:15">
      <c r="A4" s="10"/>
      <c r="B4" s="5"/>
      <c r="C4" s="10"/>
      <c r="D4" s="11"/>
      <c r="E4" s="4" t="s">
        <v>220</v>
      </c>
      <c r="F4" s="6">
        <v>0.5</v>
      </c>
      <c r="G4" s="8">
        <f>$B$3*D3*F4</f>
        <v>0.1</v>
      </c>
      <c r="H4" s="4" t="s">
        <v>226</v>
      </c>
      <c r="I4" s="4"/>
      <c r="J4" s="4"/>
      <c r="K4" s="4"/>
      <c r="L4" s="14" t="s">
        <v>178</v>
      </c>
      <c r="M4" s="15"/>
      <c r="N4" s="4" t="s">
        <v>179</v>
      </c>
      <c r="O4" s="16"/>
    </row>
    <row r="5" ht="57" customHeight="1" spans="1:15">
      <c r="A5" s="10"/>
      <c r="B5" s="5"/>
      <c r="C5" s="7" t="s">
        <v>189</v>
      </c>
      <c r="D5" s="6">
        <v>0.25</v>
      </c>
      <c r="E5" s="7" t="s">
        <v>227</v>
      </c>
      <c r="F5" s="6">
        <v>1</v>
      </c>
      <c r="G5" s="8">
        <f>$B$3*D5*F5</f>
        <v>0.1</v>
      </c>
      <c r="H5" s="12" t="s">
        <v>191</v>
      </c>
      <c r="I5" s="7"/>
      <c r="J5" s="7"/>
      <c r="K5" s="7"/>
      <c r="L5" s="12" t="s">
        <v>192</v>
      </c>
      <c r="M5" s="15"/>
      <c r="N5" s="12" t="s">
        <v>193</v>
      </c>
      <c r="O5" s="7"/>
    </row>
    <row r="6" ht="45" customHeight="1" spans="1:15">
      <c r="A6" s="13"/>
      <c r="B6" s="5"/>
      <c r="C6" s="7" t="s">
        <v>194</v>
      </c>
      <c r="D6" s="5">
        <v>0.25</v>
      </c>
      <c r="E6" s="7" t="s">
        <v>195</v>
      </c>
      <c r="F6" s="5">
        <v>1</v>
      </c>
      <c r="G6" s="8">
        <f>$B$3*D6*F6</f>
        <v>0.1</v>
      </c>
      <c r="H6" s="12" t="s">
        <v>196</v>
      </c>
      <c r="I6" s="7"/>
      <c r="J6" s="7"/>
      <c r="K6" s="7"/>
      <c r="L6" s="18" t="s">
        <v>197</v>
      </c>
      <c r="M6" s="15"/>
      <c r="N6" s="12" t="s">
        <v>198</v>
      </c>
      <c r="O6" s="7"/>
    </row>
  </sheetData>
  <mergeCells count="5">
    <mergeCell ref="A1:O1"/>
    <mergeCell ref="A3:A6"/>
    <mergeCell ref="B3:B6"/>
    <mergeCell ref="C3:C4"/>
    <mergeCell ref="D3:D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市级评分表</vt:lpstr>
      <vt:lpstr>市、县级评分汇总计算体系</vt:lpstr>
      <vt:lpstr>种养殖</vt:lpstr>
      <vt:lpstr>资产收益</vt:lpstr>
      <vt:lpstr>农村环境整治</vt:lpstr>
      <vt:lpstr>危房改造</vt:lpstr>
      <vt:lpstr>基础设施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36993</dc:creator>
  <cp:lastModifiedBy>王维军</cp:lastModifiedBy>
  <dcterms:created xsi:type="dcterms:W3CDTF">2019-07-26T11:59:00Z</dcterms:created>
  <dcterms:modified xsi:type="dcterms:W3CDTF">2020-06-10T09:14:15Z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