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8987"/>
  </bookViews>
  <sheets>
    <sheet name="Sheet1" sheetId="1" r:id="rId1"/>
  </sheets>
  <definedNames>
    <definedName name="_xlnm._FilterDatabase" localSheetId="0" hidden="1">Sheet1!$A$5:$D$140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<sst xmlns="http://schemas.openxmlformats.org/spreadsheetml/2006/main" count="227" uniqueCount="211">
  <si>
    <t>附件1</t>
  </si>
  <si>
    <t>提前下达2026年省级财政衔接推进乡村振兴（支持易地扶贫搬迁安置区维修维护）补助资金分配表</t>
  </si>
  <si>
    <t>[制表]农业处</t>
  </si>
  <si>
    <t xml:space="preserve"> 单位：万元</t>
  </si>
  <si>
    <t>单位编码</t>
  </si>
  <si>
    <t>单   位</t>
  </si>
  <si>
    <t>省级资金分配金额</t>
  </si>
  <si>
    <t>备 注</t>
  </si>
  <si>
    <t xml:space="preserve">      合      计</t>
  </si>
  <si>
    <t>省级主管部门合计</t>
  </si>
  <si>
    <t>**</t>
  </si>
  <si>
    <t xml:space="preserve">         市州本级小计</t>
  </si>
  <si>
    <t xml:space="preserve">         县区级小计</t>
  </si>
  <si>
    <t xml:space="preserve">      非省直管区县小计</t>
  </si>
  <si>
    <t xml:space="preserve">   省直管县小计</t>
  </si>
  <si>
    <t xml:space="preserve">    贵阳市</t>
  </si>
  <si>
    <t xml:space="preserve">      贵阳市区县合计</t>
  </si>
  <si>
    <t xml:space="preserve">      其中：非省直管县小计</t>
  </si>
  <si>
    <t xml:space="preserve">            省直管县小计</t>
  </si>
  <si>
    <t xml:space="preserve">        乌当区</t>
  </si>
  <si>
    <t xml:space="preserve">        花溪区</t>
  </si>
  <si>
    <t xml:space="preserve">        清镇市△</t>
  </si>
  <si>
    <t xml:space="preserve">        开阳县△</t>
  </si>
  <si>
    <t xml:space="preserve">        修文县△</t>
  </si>
  <si>
    <t xml:space="preserve">        息烽县△</t>
  </si>
  <si>
    <t xml:space="preserve">    六盘水市</t>
  </si>
  <si>
    <t>909105001</t>
  </si>
  <si>
    <t xml:space="preserve">      六盘水市本级</t>
  </si>
  <si>
    <t>高新区175万元</t>
  </si>
  <si>
    <t xml:space="preserve">      六盘水市区县合计</t>
  </si>
  <si>
    <t>909002105001</t>
  </si>
  <si>
    <t xml:space="preserve">        六枝特区△</t>
  </si>
  <si>
    <t>909005105001</t>
  </si>
  <si>
    <t xml:space="preserve">        盘州市△</t>
  </si>
  <si>
    <t>909003105001</t>
  </si>
  <si>
    <t xml:space="preserve">        水城区△</t>
  </si>
  <si>
    <t xml:space="preserve">        钟山区</t>
  </si>
  <si>
    <t xml:space="preserve">    遵义市</t>
  </si>
  <si>
    <t>907105001</t>
  </si>
  <si>
    <t xml:space="preserve">      遵义市本级</t>
  </si>
  <si>
    <t>新蒲新区25万元</t>
  </si>
  <si>
    <t xml:space="preserve">      遵义市区县合计</t>
  </si>
  <si>
    <t xml:space="preserve">        红花岗区</t>
  </si>
  <si>
    <t xml:space="preserve">        汇川区</t>
  </si>
  <si>
    <t xml:space="preserve">        播州区</t>
  </si>
  <si>
    <t>907004105001</t>
  </si>
  <si>
    <t xml:space="preserve">        桐梓县△</t>
  </si>
  <si>
    <t xml:space="preserve">        绥阳县△</t>
  </si>
  <si>
    <t>907006105001</t>
  </si>
  <si>
    <t xml:space="preserve">        湄潭县△</t>
  </si>
  <si>
    <t>907007105001</t>
  </si>
  <si>
    <t xml:space="preserve">        凤冈县△</t>
  </si>
  <si>
    <t xml:space="preserve">        余庆县△</t>
  </si>
  <si>
    <t xml:space="preserve">        仁怀市△</t>
  </si>
  <si>
    <t>907010105001</t>
  </si>
  <si>
    <t xml:space="preserve">        赤水市△</t>
  </si>
  <si>
    <t>907011105001</t>
  </si>
  <si>
    <t xml:space="preserve">        习水县△</t>
  </si>
  <si>
    <t>907012105001</t>
  </si>
  <si>
    <t xml:space="preserve">        正安县△</t>
  </si>
  <si>
    <t>907013105001</t>
  </si>
  <si>
    <t xml:space="preserve">        道真仡佬族苗族自治县△</t>
  </si>
  <si>
    <t>907014105001</t>
  </si>
  <si>
    <t xml:space="preserve">        务川仡佬族苗族自治县△</t>
  </si>
  <si>
    <t xml:space="preserve">    安顺市</t>
  </si>
  <si>
    <t>902105001</t>
  </si>
  <si>
    <t xml:space="preserve">      安顺市本级</t>
  </si>
  <si>
    <t>黄果树旅游区4万元</t>
  </si>
  <si>
    <t xml:space="preserve">      安顺市区县合计</t>
  </si>
  <si>
    <t>902002105001</t>
  </si>
  <si>
    <t xml:space="preserve">        西秀区</t>
  </si>
  <si>
    <t>902003105001</t>
  </si>
  <si>
    <t xml:space="preserve">        平坝区</t>
  </si>
  <si>
    <t>902004105001</t>
  </si>
  <si>
    <t xml:space="preserve">        普定县△</t>
  </si>
  <si>
    <t>902005105001</t>
  </si>
  <si>
    <t xml:space="preserve">        镇宁布依族苗族自治县△</t>
  </si>
  <si>
    <t>902006105001</t>
  </si>
  <si>
    <t xml:space="preserve">        关岭布依族苗族自治县△</t>
  </si>
  <si>
    <t>902007105001</t>
  </si>
  <si>
    <t xml:space="preserve">        紫云苗族布依族自治县△</t>
  </si>
  <si>
    <t xml:space="preserve">        安顺市经济技术开发区</t>
  </si>
  <si>
    <t xml:space="preserve">    黔南布依族苗族自治州</t>
  </si>
  <si>
    <t>904105001</t>
  </si>
  <si>
    <t xml:space="preserve">      黔南布依族苗族自治州本级</t>
  </si>
  <si>
    <t xml:space="preserve">      黔南布依族苗族自治州区县合计</t>
  </si>
  <si>
    <t xml:space="preserve">        都匀市</t>
  </si>
  <si>
    <t>含都匀经开区</t>
  </si>
  <si>
    <t>904003105001</t>
  </si>
  <si>
    <t xml:space="preserve">        独山县△</t>
  </si>
  <si>
    <t>904004105001</t>
  </si>
  <si>
    <t xml:space="preserve">        平塘县△</t>
  </si>
  <si>
    <t>904005105001</t>
  </si>
  <si>
    <t xml:space="preserve">        荔波县△</t>
  </si>
  <si>
    <t>904006105001</t>
  </si>
  <si>
    <t xml:space="preserve">        三都水族自治县△</t>
  </si>
  <si>
    <t xml:space="preserve">        福泉市△</t>
  </si>
  <si>
    <t>904008105001</t>
  </si>
  <si>
    <t xml:space="preserve">        瓮安县△</t>
  </si>
  <si>
    <t>904009105001</t>
  </si>
  <si>
    <t xml:space="preserve">        贵定县△</t>
  </si>
  <si>
    <t>904010105001</t>
  </si>
  <si>
    <t xml:space="preserve">        龙里县△</t>
  </si>
  <si>
    <t>904011105001</t>
  </si>
  <si>
    <t xml:space="preserve">        惠水县△</t>
  </si>
  <si>
    <t>904012105001</t>
  </si>
  <si>
    <t xml:space="preserve">        长顺县△</t>
  </si>
  <si>
    <t>904013105001</t>
  </si>
  <si>
    <t xml:space="preserve">        罗甸县△</t>
  </si>
  <si>
    <t xml:space="preserve">    黔东南苗族侗族自治州</t>
  </si>
  <si>
    <t>903105001</t>
  </si>
  <si>
    <t xml:space="preserve">      黔东南苗族侗族自治州本级</t>
  </si>
  <si>
    <t xml:space="preserve">      黔东南苗族侗族自治州区县合计</t>
  </si>
  <si>
    <t xml:space="preserve">        凯里市</t>
  </si>
  <si>
    <t>903006105001</t>
  </si>
  <si>
    <t xml:space="preserve">        黄平县△</t>
  </si>
  <si>
    <t>903003105001</t>
  </si>
  <si>
    <t xml:space="preserve">        麻江县</t>
  </si>
  <si>
    <t>903004105001</t>
  </si>
  <si>
    <t xml:space="preserve">        丹寨县△</t>
  </si>
  <si>
    <t>903005105001</t>
  </si>
  <si>
    <t xml:space="preserve">        雷山县△</t>
  </si>
  <si>
    <t>903007105001</t>
  </si>
  <si>
    <t xml:space="preserve">        施秉县</t>
  </si>
  <si>
    <t>903008105001</t>
  </si>
  <si>
    <t xml:space="preserve">        镇远县</t>
  </si>
  <si>
    <t>903009105001</t>
  </si>
  <si>
    <t xml:space="preserve">        三穗县</t>
  </si>
  <si>
    <t>903010105001</t>
  </si>
  <si>
    <t xml:space="preserve">        岑巩县</t>
  </si>
  <si>
    <t>903011105001</t>
  </si>
  <si>
    <t xml:space="preserve">        天柱县</t>
  </si>
  <si>
    <t>903012105001</t>
  </si>
  <si>
    <t xml:space="preserve">        锦屏县</t>
  </si>
  <si>
    <t>903013105001</t>
  </si>
  <si>
    <t xml:space="preserve">        黎平县△</t>
  </si>
  <si>
    <t>903014105001</t>
  </si>
  <si>
    <t xml:space="preserve">        榕江县</t>
  </si>
  <si>
    <t>903015105001</t>
  </si>
  <si>
    <t xml:space="preserve">        从江县△</t>
  </si>
  <si>
    <t>903016105001</t>
  </si>
  <si>
    <t xml:space="preserve">        剑河县</t>
  </si>
  <si>
    <t>903017105001</t>
  </si>
  <si>
    <t xml:space="preserve">        台江县△</t>
  </si>
  <si>
    <t xml:space="preserve">    毕节市</t>
  </si>
  <si>
    <t>905105001</t>
  </si>
  <si>
    <t xml:space="preserve">      毕节市本级</t>
  </si>
  <si>
    <t xml:space="preserve">百里杜鹃19万元
</t>
  </si>
  <si>
    <t xml:space="preserve">      毕节市县合计</t>
  </si>
  <si>
    <t>905002105001</t>
  </si>
  <si>
    <t xml:space="preserve">        七星关区</t>
  </si>
  <si>
    <t>含金海湖新区</t>
  </si>
  <si>
    <t>905003105001</t>
  </si>
  <si>
    <t xml:space="preserve">        大方县△</t>
  </si>
  <si>
    <t>905004105001</t>
  </si>
  <si>
    <t xml:space="preserve">        黔西市△</t>
  </si>
  <si>
    <t xml:space="preserve">        金沙县△</t>
  </si>
  <si>
    <t>905006105001</t>
  </si>
  <si>
    <t xml:space="preserve">        织金县△</t>
  </si>
  <si>
    <t>905007105001</t>
  </si>
  <si>
    <t xml:space="preserve">        纳雍县△</t>
  </si>
  <si>
    <t>905008105001</t>
  </si>
  <si>
    <t xml:space="preserve">        威宁彝族回族苗族自治县△</t>
  </si>
  <si>
    <t>905009105001</t>
  </si>
  <si>
    <t xml:space="preserve">        赫章县△</t>
  </si>
  <si>
    <t xml:space="preserve">    铜仁市</t>
  </si>
  <si>
    <t>906105001</t>
  </si>
  <si>
    <t xml:space="preserve">      铜仁市本级</t>
  </si>
  <si>
    <t xml:space="preserve">      铜仁市区县合计</t>
  </si>
  <si>
    <t>906002105001</t>
  </si>
  <si>
    <t xml:space="preserve">        碧江区</t>
  </si>
  <si>
    <t>906005105001</t>
  </si>
  <si>
    <t xml:space="preserve">        松桃苗族自治县△</t>
  </si>
  <si>
    <t>含高新区</t>
  </si>
  <si>
    <t>906003105001</t>
  </si>
  <si>
    <t xml:space="preserve">        玉屏侗族自治县△</t>
  </si>
  <si>
    <t>含大龙开发区</t>
  </si>
  <si>
    <t>906004105001</t>
  </si>
  <si>
    <t xml:space="preserve">        万山区</t>
  </si>
  <si>
    <t>906007105001</t>
  </si>
  <si>
    <t xml:space="preserve">        江口县△</t>
  </si>
  <si>
    <t>906006105001</t>
  </si>
  <si>
    <t xml:space="preserve">        石阡县△</t>
  </si>
  <si>
    <t>906008105001</t>
  </si>
  <si>
    <t xml:space="preserve">        印江土家族苗族自治县△</t>
  </si>
  <si>
    <t>906009105001</t>
  </si>
  <si>
    <t xml:space="preserve">        思南县△</t>
  </si>
  <si>
    <t>906010105001</t>
  </si>
  <si>
    <t xml:space="preserve">        德江县△</t>
  </si>
  <si>
    <t>906011105001</t>
  </si>
  <si>
    <t xml:space="preserve">        沿河土家族自治县△</t>
  </si>
  <si>
    <t xml:space="preserve">    黔西南布依族苗族自治州</t>
  </si>
  <si>
    <t>908105001</t>
  </si>
  <si>
    <t xml:space="preserve">      黔西南布依族苗族自治州本级</t>
  </si>
  <si>
    <t xml:space="preserve">      黔西南布依族苗族自治州区县合计</t>
  </si>
  <si>
    <t xml:space="preserve">        兴义市</t>
  </si>
  <si>
    <t>含义龙新区</t>
  </si>
  <si>
    <t>908003105001</t>
  </si>
  <si>
    <t xml:space="preserve">        兴仁市</t>
  </si>
  <si>
    <t>908009105001</t>
  </si>
  <si>
    <t xml:space="preserve">        贞丰县</t>
  </si>
  <si>
    <t>908007105001</t>
  </si>
  <si>
    <t xml:space="preserve">        册亨县△</t>
  </si>
  <si>
    <t>908008105001</t>
  </si>
  <si>
    <t xml:space="preserve">        望谟县△</t>
  </si>
  <si>
    <t>908006105001</t>
  </si>
  <si>
    <t xml:space="preserve">        普安县</t>
  </si>
  <si>
    <t>908005105001</t>
  </si>
  <si>
    <t xml:space="preserve">        晴隆县</t>
  </si>
  <si>
    <t>908004105001</t>
  </si>
  <si>
    <t xml:space="preserve">        安龙县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</si>
</sst>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sz val="18"/>
      <name val="方正小标宋_GBK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2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6" borderId="12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8" fillId="8" borderId="5" applyNumberFormat="0" applyAlignment="0" applyProtection="0">
      <alignment vertical="center"/>
    </xf>
    <xf numFmtId="0" fontId="16" fillId="21" borderId="7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vertical="center"/>
    </xf>
    <xf numFmtId="176" fontId="1" fillId="2" borderId="1" xfId="0" applyNumberFormat="1" applyFont="1" applyFill="1" applyBorder="1" applyAlignment="1">
      <alignment horizontal="right" vertical="center" wrapText="1"/>
    </xf>
    <xf numFmtId="176" fontId="1" fillId="2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 applyProtection="1">
      <alignment vertical="center"/>
    </xf>
    <xf numFmtId="176" fontId="5" fillId="2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horizontal="left" vertical="center"/>
    </xf>
    <xf numFmtId="176" fontId="1" fillId="3" borderId="1" xfId="0" applyNumberFormat="1" applyFont="1" applyFill="1" applyBorder="1" applyAlignment="1">
      <alignment horizontal="right" vertical="center" wrapText="1"/>
    </xf>
    <xf numFmtId="176" fontId="1" fillId="3" borderId="1" xfId="0" applyNumberFormat="1" applyFont="1" applyFill="1" applyBorder="1" applyAlignment="1">
      <alignment vertical="center" wrapText="1"/>
    </xf>
    <xf numFmtId="3" fontId="1" fillId="4" borderId="1" xfId="0" applyNumberFormat="1" applyFont="1" applyFill="1" applyBorder="1" applyAlignment="1" applyProtection="1">
      <alignment horizontal="left" vertical="center"/>
    </xf>
    <xf numFmtId="176" fontId="1" fillId="0" borderId="1" xfId="0" applyNumberFormat="1" applyFont="1" applyFill="1" applyBorder="1" applyAlignment="1">
      <alignment horizontal="right" vertical="center" wrapText="1"/>
    </xf>
    <xf numFmtId="176" fontId="1" fillId="0" borderId="1" xfId="0" applyNumberFormat="1" applyFont="1" applyFill="1" applyBorder="1" applyAlignment="1">
      <alignment vertical="center" wrapText="1"/>
    </xf>
    <xf numFmtId="49" fontId="1" fillId="4" borderId="2" xfId="0" applyNumberFormat="1" applyFont="1" applyFill="1" applyBorder="1" applyAlignment="1">
      <alignment horizontal="left"/>
    </xf>
    <xf numFmtId="3" fontId="2" fillId="3" borderId="1" xfId="0" applyNumberFormat="1" applyFont="1" applyFill="1" applyBorder="1" applyAlignment="1" applyProtection="1">
      <alignment horizontal="left" vertical="center"/>
    </xf>
    <xf numFmtId="176" fontId="5" fillId="3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justify" vertical="center" wrapText="1"/>
    </xf>
    <xf numFmtId="0" fontId="1" fillId="0" borderId="1" xfId="0" applyFont="1" applyFill="1" applyBorder="1" applyAlignment="1"/>
    <xf numFmtId="176" fontId="1" fillId="5" borderId="1" xfId="0" applyNumberFormat="1" applyFont="1" applyFill="1" applyBorder="1" applyAlignment="1">
      <alignment vertical="center" wrapText="1"/>
    </xf>
    <xf numFmtId="49" fontId="1" fillId="4" borderId="3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left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10 2 4 6" xfId="52"/>
  </cellStyles>
  <tableStyles count="0" defaultTableStyle="TableStyleMedium2" defaultPivotStyle="PivotStyleLight16"/>
  <colors>
    <mruColors>
      <color rgb="00CC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D140"/>
  <sheetViews>
    <sheetView tabSelected="1" zoomScale="85" zoomScaleNormal="85" workbookViewId="0">
      <pane ySplit="4" topLeftCell="A148" activePane="bottomLeft" state="frozen"/>
      <selection/>
      <selection pane="bottomLeft" activeCell="A5" sqref="$A5:$XFD5"/>
    </sheetView>
  </sheetViews>
  <sheetFormatPr defaultColWidth="10" defaultRowHeight="15.6" outlineLevelCol="3"/>
  <cols>
    <col min="1" max="1" width="15.4166666666667" style="1" hidden="1" customWidth="1"/>
    <col min="2" max="2" width="46.5555555555556" style="1" customWidth="1"/>
    <col min="3" max="3" width="28.7777777777778" style="1" customWidth="1"/>
    <col min="4" max="4" width="18.5555555555556" style="1" customWidth="1"/>
    <col min="5" max="226" width="10" style="1"/>
  </cols>
  <sheetData>
    <row r="1" ht="23" customHeight="1" spans="2:2">
      <c r="B1" s="3" t="s">
        <v>0</v>
      </c>
    </row>
    <row r="2" s="1" customFormat="1" ht="64" customHeight="1" spans="2:4">
      <c r="B2" s="4" t="s">
        <v>1</v>
      </c>
      <c r="C2" s="5"/>
      <c r="D2" s="5"/>
    </row>
    <row r="3" s="1" customFormat="1" ht="23.25" customHeight="1" spans="2:4">
      <c r="B3" s="6" t="s">
        <v>2</v>
      </c>
      <c r="D3" s="7" t="s">
        <v>3</v>
      </c>
    </row>
    <row r="4" s="2" customFormat="1" ht="54" customHeight="1" spans="1:4">
      <c r="A4" s="2" t="s">
        <v>4</v>
      </c>
      <c r="B4" s="8" t="s">
        <v>5</v>
      </c>
      <c r="C4" s="9" t="s">
        <v>6</v>
      </c>
      <c r="D4" s="9" t="s">
        <v>7</v>
      </c>
    </row>
    <row r="5" s="1" customFormat="1" ht="26" customHeight="1" spans="1:4">
      <c r="A5" s="2"/>
      <c r="B5" s="10" t="s">
        <v>8</v>
      </c>
      <c r="C5" s="11">
        <f>C8+C9</f>
        <v>27000</v>
      </c>
      <c r="D5" s="12"/>
    </row>
    <row r="6" s="2" customFormat="1" ht="26" hidden="1" customHeight="1" spans="2:4">
      <c r="B6" s="13" t="s">
        <v>9</v>
      </c>
      <c r="C6" s="11"/>
      <c r="D6" s="14"/>
    </row>
    <row r="7" s="2" customFormat="1" ht="26" hidden="1" customHeight="1" spans="2:4">
      <c r="B7" s="13" t="s">
        <v>10</v>
      </c>
      <c r="C7" s="11"/>
      <c r="D7" s="14"/>
    </row>
    <row r="8" s="1" customFormat="1" ht="26" customHeight="1" spans="1:4">
      <c r="A8" s="2"/>
      <c r="B8" s="10" t="s">
        <v>11</v>
      </c>
      <c r="C8" s="11">
        <f>C23+C32+C51+C63+C80+C101+C114+C129</f>
        <v>223</v>
      </c>
      <c r="D8" s="12"/>
    </row>
    <row r="9" s="1" customFormat="1" ht="26" customHeight="1" spans="1:4">
      <c r="A9" s="2"/>
      <c r="B9" s="10" t="s">
        <v>12</v>
      </c>
      <c r="C9" s="11">
        <f>C10+C11</f>
        <v>26777</v>
      </c>
      <c r="D9" s="12"/>
    </row>
    <row r="10" s="1" customFormat="1" ht="26" customHeight="1" spans="1:4">
      <c r="A10" s="2"/>
      <c r="B10" s="15" t="s">
        <v>13</v>
      </c>
      <c r="C10" s="11">
        <f>C14+C25+C34+C53+C65+C82+C103+C116+C131</f>
        <v>9302</v>
      </c>
      <c r="D10" s="12"/>
    </row>
    <row r="11" s="1" customFormat="1" ht="26" customHeight="1" spans="1:4">
      <c r="A11" s="2"/>
      <c r="B11" s="15" t="s">
        <v>14</v>
      </c>
      <c r="C11" s="11">
        <f>C26+C35+C54+C66+C83+C104+C117+C132+C15</f>
        <v>17475</v>
      </c>
      <c r="D11" s="12"/>
    </row>
    <row r="12" s="1" customFormat="1" ht="26" customHeight="1" spans="1:4">
      <c r="A12" s="2"/>
      <c r="B12" s="16" t="s">
        <v>15</v>
      </c>
      <c r="C12" s="17">
        <f>C13</f>
        <v>101</v>
      </c>
      <c r="D12" s="18"/>
    </row>
    <row r="13" s="1" customFormat="1" ht="26" customHeight="1" spans="1:4">
      <c r="A13" s="2"/>
      <c r="B13" s="16" t="s">
        <v>16</v>
      </c>
      <c r="C13" s="17">
        <f>C14+C15</f>
        <v>101</v>
      </c>
      <c r="D13" s="18"/>
    </row>
    <row r="14" s="1" customFormat="1" ht="26" customHeight="1" spans="1:4">
      <c r="A14" s="2"/>
      <c r="B14" s="16" t="s">
        <v>17</v>
      </c>
      <c r="C14" s="17">
        <f>C16+C17</f>
        <v>14</v>
      </c>
      <c r="D14" s="18"/>
    </row>
    <row r="15" s="1" customFormat="1" ht="26" customHeight="1" spans="1:4">
      <c r="A15" s="2"/>
      <c r="B15" s="16" t="s">
        <v>18</v>
      </c>
      <c r="C15" s="17">
        <f>C18+C19+C20+C21</f>
        <v>87</v>
      </c>
      <c r="D15" s="18"/>
    </row>
    <row r="16" s="1" customFormat="1" ht="26" customHeight="1" spans="1:4">
      <c r="A16" s="2"/>
      <c r="B16" s="19" t="s">
        <v>19</v>
      </c>
      <c r="C16" s="20">
        <v>8</v>
      </c>
      <c r="D16" s="21"/>
    </row>
    <row r="17" s="1" customFormat="1" ht="26" customHeight="1" spans="1:4">
      <c r="A17" s="2"/>
      <c r="B17" s="19" t="s">
        <v>20</v>
      </c>
      <c r="C17" s="20">
        <v>6</v>
      </c>
      <c r="D17" s="21"/>
    </row>
    <row r="18" s="1" customFormat="1" ht="26" customHeight="1" spans="1:4">
      <c r="A18" s="2"/>
      <c r="B18" s="19" t="s">
        <v>21</v>
      </c>
      <c r="C18" s="20">
        <v>13</v>
      </c>
      <c r="D18" s="21"/>
    </row>
    <row r="19" s="1" customFormat="1" ht="26" customHeight="1" spans="1:4">
      <c r="A19" s="2"/>
      <c r="B19" s="19" t="s">
        <v>22</v>
      </c>
      <c r="C19" s="20">
        <v>56</v>
      </c>
      <c r="D19" s="21"/>
    </row>
    <row r="20" s="1" customFormat="1" ht="26" customHeight="1" spans="1:4">
      <c r="A20" s="2"/>
      <c r="B20" s="19" t="s">
        <v>23</v>
      </c>
      <c r="C20" s="20">
        <v>10</v>
      </c>
      <c r="D20" s="21"/>
    </row>
    <row r="21" s="1" customFormat="1" ht="26" customHeight="1" spans="1:4">
      <c r="A21" s="2"/>
      <c r="B21" s="19" t="s">
        <v>24</v>
      </c>
      <c r="C21" s="20">
        <v>8</v>
      </c>
      <c r="D21" s="21"/>
    </row>
    <row r="22" s="1" customFormat="1" ht="26" customHeight="1" spans="1:4">
      <c r="A22" s="2"/>
      <c r="B22" s="16" t="s">
        <v>25</v>
      </c>
      <c r="C22" s="17">
        <f>C23+C24</f>
        <v>1521</v>
      </c>
      <c r="D22" s="18"/>
    </row>
    <row r="23" s="1" customFormat="1" ht="26" customHeight="1" spans="1:4">
      <c r="A23" s="22" t="s">
        <v>26</v>
      </c>
      <c r="B23" s="19" t="s">
        <v>27</v>
      </c>
      <c r="C23" s="20">
        <v>175</v>
      </c>
      <c r="D23" s="21" t="s">
        <v>28</v>
      </c>
    </row>
    <row r="24" s="1" customFormat="1" ht="26" customHeight="1" spans="1:4">
      <c r="A24" s="2"/>
      <c r="B24" s="16" t="s">
        <v>29</v>
      </c>
      <c r="C24" s="17">
        <f>C25+C26</f>
        <v>1346</v>
      </c>
      <c r="D24" s="18"/>
    </row>
    <row r="25" s="1" customFormat="1" ht="26" customHeight="1" spans="1:4">
      <c r="A25" s="2"/>
      <c r="B25" s="16" t="s">
        <v>17</v>
      </c>
      <c r="C25" s="17">
        <f>C30</f>
        <v>109</v>
      </c>
      <c r="D25" s="18"/>
    </row>
    <row r="26" s="1" customFormat="1" ht="26" customHeight="1" spans="1:4">
      <c r="A26" s="2"/>
      <c r="B26" s="16" t="s">
        <v>18</v>
      </c>
      <c r="C26" s="17">
        <f>SUM(C27:C29)</f>
        <v>1237</v>
      </c>
      <c r="D26" s="18"/>
    </row>
    <row r="27" s="1" customFormat="1" ht="26" customHeight="1" spans="1:4">
      <c r="A27" s="22" t="s">
        <v>30</v>
      </c>
      <c r="B27" s="19" t="s">
        <v>31</v>
      </c>
      <c r="C27" s="20">
        <v>202</v>
      </c>
      <c r="D27" s="21"/>
    </row>
    <row r="28" s="1" customFormat="1" ht="26" customHeight="1" spans="1:4">
      <c r="A28" s="22" t="s">
        <v>32</v>
      </c>
      <c r="B28" s="19" t="s">
        <v>33</v>
      </c>
      <c r="C28" s="20">
        <v>413</v>
      </c>
      <c r="D28" s="21"/>
    </row>
    <row r="29" s="1" customFormat="1" ht="26" customHeight="1" spans="1:4">
      <c r="A29" s="22" t="s">
        <v>34</v>
      </c>
      <c r="B29" s="19" t="s">
        <v>35</v>
      </c>
      <c r="C29" s="20">
        <v>622</v>
      </c>
      <c r="D29" s="21"/>
    </row>
    <row r="30" s="1" customFormat="1" ht="26" customHeight="1" spans="1:4">
      <c r="A30" s="2"/>
      <c r="B30" s="19" t="s">
        <v>36</v>
      </c>
      <c r="C30" s="20">
        <v>109</v>
      </c>
      <c r="D30" s="21"/>
    </row>
    <row r="31" s="1" customFormat="1" ht="26" customHeight="1" spans="1:4">
      <c r="A31" s="2"/>
      <c r="B31" s="16" t="s">
        <v>37</v>
      </c>
      <c r="C31" s="17">
        <f>C32+C33</f>
        <v>2684</v>
      </c>
      <c r="D31" s="18"/>
    </row>
    <row r="32" s="1" customFormat="1" ht="26" customHeight="1" spans="1:4">
      <c r="A32" s="22" t="s">
        <v>38</v>
      </c>
      <c r="B32" s="19" t="s">
        <v>39</v>
      </c>
      <c r="C32" s="20">
        <v>25</v>
      </c>
      <c r="D32" s="21" t="s">
        <v>40</v>
      </c>
    </row>
    <row r="33" s="1" customFormat="1" ht="26" customHeight="1" spans="1:4">
      <c r="A33" s="2"/>
      <c r="B33" s="16" t="s">
        <v>41</v>
      </c>
      <c r="C33" s="17">
        <f>C34+C35</f>
        <v>2659</v>
      </c>
      <c r="D33" s="18"/>
    </row>
    <row r="34" s="2" customFormat="1" ht="26" customHeight="1" spans="2:4">
      <c r="B34" s="23" t="s">
        <v>17</v>
      </c>
      <c r="C34" s="17">
        <f>C36+C37+C38</f>
        <v>330</v>
      </c>
      <c r="D34" s="24"/>
    </row>
    <row r="35" s="1" customFormat="1" ht="26" customHeight="1" spans="1:4">
      <c r="A35" s="2"/>
      <c r="B35" s="16" t="s">
        <v>18</v>
      </c>
      <c r="C35" s="17">
        <f>SUM(C39:C49)</f>
        <v>2329</v>
      </c>
      <c r="D35" s="18"/>
    </row>
    <row r="36" s="1" customFormat="1" ht="26" customHeight="1" spans="1:4">
      <c r="A36" s="2"/>
      <c r="B36" s="19" t="s">
        <v>42</v>
      </c>
      <c r="C36" s="20">
        <v>5</v>
      </c>
      <c r="D36" s="21"/>
    </row>
    <row r="37" s="1" customFormat="1" ht="26" customHeight="1" spans="1:4">
      <c r="A37" s="2"/>
      <c r="B37" s="19" t="s">
        <v>43</v>
      </c>
      <c r="C37" s="20">
        <v>135</v>
      </c>
      <c r="D37" s="21"/>
    </row>
    <row r="38" s="1" customFormat="1" ht="26" customHeight="1" spans="1:4">
      <c r="A38" s="2"/>
      <c r="B38" s="19" t="s">
        <v>44</v>
      </c>
      <c r="C38" s="20">
        <v>190</v>
      </c>
      <c r="D38" s="21"/>
    </row>
    <row r="39" s="1" customFormat="1" ht="26" customHeight="1" spans="1:4">
      <c r="A39" s="22" t="s">
        <v>45</v>
      </c>
      <c r="B39" s="19" t="s">
        <v>46</v>
      </c>
      <c r="C39" s="20">
        <v>261</v>
      </c>
      <c r="D39" s="21"/>
    </row>
    <row r="40" s="1" customFormat="1" ht="26" customHeight="1" spans="1:4">
      <c r="A40" s="22"/>
      <c r="B40" s="19" t="s">
        <v>47</v>
      </c>
      <c r="C40" s="20">
        <v>114</v>
      </c>
      <c r="D40" s="21"/>
    </row>
    <row r="41" s="1" customFormat="1" ht="26" customHeight="1" spans="1:4">
      <c r="A41" s="22" t="s">
        <v>48</v>
      </c>
      <c r="B41" s="19" t="s">
        <v>49</v>
      </c>
      <c r="C41" s="20">
        <v>174</v>
      </c>
      <c r="D41" s="21"/>
    </row>
    <row r="42" s="1" customFormat="1" ht="26" customHeight="1" spans="1:4">
      <c r="A42" s="22" t="s">
        <v>50</v>
      </c>
      <c r="B42" s="19" t="s">
        <v>51</v>
      </c>
      <c r="C42" s="20">
        <v>129</v>
      </c>
      <c r="D42" s="21"/>
    </row>
    <row r="43" s="1" customFormat="1" ht="26" customHeight="1" spans="1:4">
      <c r="A43" s="22"/>
      <c r="B43" s="19" t="s">
        <v>52</v>
      </c>
      <c r="C43" s="20">
        <v>122</v>
      </c>
      <c r="D43" s="21"/>
    </row>
    <row r="44" s="1" customFormat="1" ht="26" customHeight="1" spans="1:4">
      <c r="A44" s="22"/>
      <c r="B44" s="19" t="s">
        <v>53</v>
      </c>
      <c r="C44" s="20">
        <v>83</v>
      </c>
      <c r="D44" s="21"/>
    </row>
    <row r="45" s="1" customFormat="1" ht="26" customHeight="1" spans="1:4">
      <c r="A45" s="22" t="s">
        <v>54</v>
      </c>
      <c r="B45" s="19" t="s">
        <v>55</v>
      </c>
      <c r="C45" s="20">
        <v>157</v>
      </c>
      <c r="D45" s="21"/>
    </row>
    <row r="46" s="1" customFormat="1" ht="26" customHeight="1" spans="1:4">
      <c r="A46" s="22" t="s">
        <v>56</v>
      </c>
      <c r="B46" s="19" t="s">
        <v>57</v>
      </c>
      <c r="C46" s="20">
        <v>392</v>
      </c>
      <c r="D46" s="21"/>
    </row>
    <row r="47" s="1" customFormat="1" ht="26" customHeight="1" spans="1:4">
      <c r="A47" s="22" t="s">
        <v>58</v>
      </c>
      <c r="B47" s="19" t="s">
        <v>59</v>
      </c>
      <c r="C47" s="20">
        <v>373</v>
      </c>
      <c r="D47" s="21"/>
    </row>
    <row r="48" s="1" customFormat="1" ht="26" customHeight="1" spans="1:4">
      <c r="A48" s="22" t="s">
        <v>60</v>
      </c>
      <c r="B48" s="19" t="s">
        <v>61</v>
      </c>
      <c r="C48" s="20">
        <v>224</v>
      </c>
      <c r="D48" s="21"/>
    </row>
    <row r="49" s="1" customFormat="1" ht="26" customHeight="1" spans="1:4">
      <c r="A49" s="22" t="s">
        <v>62</v>
      </c>
      <c r="B49" s="19" t="s">
        <v>63</v>
      </c>
      <c r="C49" s="20">
        <v>300</v>
      </c>
      <c r="D49" s="21"/>
    </row>
    <row r="50" s="1" customFormat="1" ht="26" customHeight="1" spans="1:4">
      <c r="A50" s="2"/>
      <c r="B50" s="16" t="s">
        <v>64</v>
      </c>
      <c r="C50" s="17">
        <f>C51+C52</f>
        <v>1203</v>
      </c>
      <c r="D50" s="18"/>
    </row>
    <row r="51" s="1" customFormat="1" ht="26" customHeight="1" spans="1:4">
      <c r="A51" s="22" t="s">
        <v>65</v>
      </c>
      <c r="B51" s="19" t="s">
        <v>66</v>
      </c>
      <c r="C51" s="20">
        <v>4</v>
      </c>
      <c r="D51" s="21" t="s">
        <v>67</v>
      </c>
    </row>
    <row r="52" s="1" customFormat="1" ht="26" customHeight="1" spans="1:4">
      <c r="A52" s="2"/>
      <c r="B52" s="16" t="s">
        <v>68</v>
      </c>
      <c r="C52" s="17">
        <f>C53+C54</f>
        <v>1199</v>
      </c>
      <c r="D52" s="18"/>
    </row>
    <row r="53" s="1" customFormat="1" ht="26" customHeight="1" spans="1:4">
      <c r="A53" s="2"/>
      <c r="B53" s="16" t="s">
        <v>17</v>
      </c>
      <c r="C53" s="17">
        <f>C55+C56+C61</f>
        <v>212</v>
      </c>
      <c r="D53" s="18"/>
    </row>
    <row r="54" s="1" customFormat="1" ht="26" customHeight="1" spans="1:4">
      <c r="A54" s="2"/>
      <c r="B54" s="16" t="s">
        <v>18</v>
      </c>
      <c r="C54" s="17">
        <f>C57+C58+C59+C60</f>
        <v>987</v>
      </c>
      <c r="D54" s="18"/>
    </row>
    <row r="55" s="1" customFormat="1" ht="26" customHeight="1" spans="1:4">
      <c r="A55" s="22" t="s">
        <v>69</v>
      </c>
      <c r="B55" s="19" t="s">
        <v>70</v>
      </c>
      <c r="C55" s="20">
        <v>167</v>
      </c>
      <c r="D55" s="21"/>
    </row>
    <row r="56" s="1" customFormat="1" ht="26" customHeight="1" spans="1:4">
      <c r="A56" s="22" t="s">
        <v>71</v>
      </c>
      <c r="B56" s="19" t="s">
        <v>72</v>
      </c>
      <c r="C56" s="20">
        <v>39</v>
      </c>
      <c r="D56" s="21"/>
    </row>
    <row r="57" s="1" customFormat="1" ht="26" customHeight="1" spans="1:4">
      <c r="A57" s="22" t="s">
        <v>73</v>
      </c>
      <c r="B57" s="19" t="s">
        <v>74</v>
      </c>
      <c r="C57" s="20">
        <v>222</v>
      </c>
      <c r="D57" s="21"/>
    </row>
    <row r="58" s="1" customFormat="1" ht="26" customHeight="1" spans="1:4">
      <c r="A58" s="22" t="s">
        <v>75</v>
      </c>
      <c r="B58" s="19" t="s">
        <v>76</v>
      </c>
      <c r="C58" s="20">
        <v>136</v>
      </c>
      <c r="D58" s="21"/>
    </row>
    <row r="59" s="1" customFormat="1" ht="26" customHeight="1" spans="1:4">
      <c r="A59" s="22" t="s">
        <v>77</v>
      </c>
      <c r="B59" s="19" t="s">
        <v>78</v>
      </c>
      <c r="C59" s="20">
        <v>322</v>
      </c>
      <c r="D59" s="21"/>
    </row>
    <row r="60" s="1" customFormat="1" ht="26" customHeight="1" spans="1:4">
      <c r="A60" s="22" t="s">
        <v>79</v>
      </c>
      <c r="B60" s="19" t="s">
        <v>80</v>
      </c>
      <c r="C60" s="20">
        <v>307</v>
      </c>
      <c r="D60" s="21"/>
    </row>
    <row r="61" s="1" customFormat="1" ht="26" customHeight="1" spans="1:4">
      <c r="A61" s="2"/>
      <c r="B61" s="19" t="s">
        <v>81</v>
      </c>
      <c r="C61" s="20">
        <v>6</v>
      </c>
      <c r="D61" s="21"/>
    </row>
    <row r="62" s="1" customFormat="1" ht="26" customHeight="1" spans="1:4">
      <c r="A62" s="2"/>
      <c r="B62" s="16" t="s">
        <v>82</v>
      </c>
      <c r="C62" s="17">
        <f>C63+C64</f>
        <v>3373</v>
      </c>
      <c r="D62" s="18"/>
    </row>
    <row r="63" s="1" customFormat="1" ht="26" hidden="1" customHeight="1" spans="1:4">
      <c r="A63" s="22" t="s">
        <v>83</v>
      </c>
      <c r="B63" s="19" t="s">
        <v>84</v>
      </c>
      <c r="C63" s="20"/>
      <c r="D63" s="21"/>
    </row>
    <row r="64" s="1" customFormat="1" ht="26" customHeight="1" spans="1:4">
      <c r="A64" s="2"/>
      <c r="B64" s="16" t="s">
        <v>85</v>
      </c>
      <c r="C64" s="17">
        <f>C65+C66</f>
        <v>3373</v>
      </c>
      <c r="D64" s="18"/>
    </row>
    <row r="65" s="2" customFormat="1" ht="26" customHeight="1" spans="2:4">
      <c r="B65" s="23" t="s">
        <v>17</v>
      </c>
      <c r="C65" s="17">
        <f>C67</f>
        <v>160</v>
      </c>
      <c r="D65" s="24"/>
    </row>
    <row r="66" s="1" customFormat="1" ht="26" customHeight="1" spans="1:4">
      <c r="A66" s="2"/>
      <c r="B66" s="16" t="s">
        <v>18</v>
      </c>
      <c r="C66" s="17">
        <f>SUM(C68:C78)</f>
        <v>3213</v>
      </c>
      <c r="D66" s="18"/>
    </row>
    <row r="67" s="1" customFormat="1" ht="26" customHeight="1" spans="1:4">
      <c r="A67" s="2"/>
      <c r="B67" s="19" t="s">
        <v>86</v>
      </c>
      <c r="C67" s="20">
        <v>160</v>
      </c>
      <c r="D67" s="21" t="s">
        <v>87</v>
      </c>
    </row>
    <row r="68" s="1" customFormat="1" ht="26" customHeight="1" spans="1:4">
      <c r="A68" s="22" t="s">
        <v>88</v>
      </c>
      <c r="B68" s="19" t="s">
        <v>89</v>
      </c>
      <c r="C68" s="20">
        <v>278</v>
      </c>
      <c r="D68" s="21"/>
    </row>
    <row r="69" s="1" customFormat="1" ht="26" customHeight="1" spans="1:4">
      <c r="A69" s="22" t="s">
        <v>90</v>
      </c>
      <c r="B69" s="19" t="s">
        <v>91</v>
      </c>
      <c r="C69" s="20">
        <v>321</v>
      </c>
      <c r="D69" s="21"/>
    </row>
    <row r="70" s="1" customFormat="1" ht="26" customHeight="1" spans="1:4">
      <c r="A70" s="22" t="s">
        <v>92</v>
      </c>
      <c r="B70" s="19" t="s">
        <v>93</v>
      </c>
      <c r="C70" s="20">
        <v>215</v>
      </c>
      <c r="D70" s="21"/>
    </row>
    <row r="71" s="1" customFormat="1" ht="26" customHeight="1" spans="1:4">
      <c r="A71" s="22" t="s">
        <v>94</v>
      </c>
      <c r="B71" s="19" t="s">
        <v>95</v>
      </c>
      <c r="C71" s="20">
        <v>670</v>
      </c>
      <c r="D71" s="21"/>
    </row>
    <row r="72" s="1" customFormat="1" ht="26" customHeight="1" spans="1:4">
      <c r="A72" s="22"/>
      <c r="B72" s="19" t="s">
        <v>96</v>
      </c>
      <c r="C72" s="20">
        <v>182</v>
      </c>
      <c r="D72" s="21"/>
    </row>
    <row r="73" s="1" customFormat="1" ht="26" customHeight="1" spans="1:4">
      <c r="A73" s="22" t="s">
        <v>97</v>
      </c>
      <c r="B73" s="19" t="s">
        <v>98</v>
      </c>
      <c r="C73" s="20">
        <v>234</v>
      </c>
      <c r="D73" s="21"/>
    </row>
    <row r="74" s="1" customFormat="1" ht="26" customHeight="1" spans="1:4">
      <c r="A74" s="22" t="s">
        <v>99</v>
      </c>
      <c r="B74" s="19" t="s">
        <v>100</v>
      </c>
      <c r="C74" s="20">
        <v>126</v>
      </c>
      <c r="D74" s="21"/>
    </row>
    <row r="75" s="1" customFormat="1" ht="26" customHeight="1" spans="1:4">
      <c r="A75" s="22" t="s">
        <v>101</v>
      </c>
      <c r="B75" s="19" t="s">
        <v>102</v>
      </c>
      <c r="C75" s="20">
        <v>93</v>
      </c>
      <c r="D75" s="21"/>
    </row>
    <row r="76" s="1" customFormat="1" ht="26" customHeight="1" spans="1:4">
      <c r="A76" s="22" t="s">
        <v>103</v>
      </c>
      <c r="B76" s="19" t="s">
        <v>104</v>
      </c>
      <c r="C76" s="20">
        <v>238</v>
      </c>
      <c r="D76" s="21"/>
    </row>
    <row r="77" s="1" customFormat="1" ht="26" customHeight="1" spans="1:4">
      <c r="A77" s="22" t="s">
        <v>105</v>
      </c>
      <c r="B77" s="19" t="s">
        <v>106</v>
      </c>
      <c r="C77" s="20">
        <v>275</v>
      </c>
      <c r="D77" s="21"/>
    </row>
    <row r="78" s="1" customFormat="1" ht="26" customHeight="1" spans="1:4">
      <c r="A78" s="22" t="s">
        <v>107</v>
      </c>
      <c r="B78" s="19" t="s">
        <v>108</v>
      </c>
      <c r="C78" s="20">
        <v>581</v>
      </c>
      <c r="D78" s="21"/>
    </row>
    <row r="79" s="1" customFormat="1" ht="26" customHeight="1" spans="1:4">
      <c r="A79" s="2"/>
      <c r="B79" s="16" t="s">
        <v>109</v>
      </c>
      <c r="C79" s="17">
        <f>C80+C81</f>
        <v>4805</v>
      </c>
      <c r="D79" s="18"/>
    </row>
    <row r="80" s="1" customFormat="1" ht="26" hidden="1" customHeight="1" spans="1:4">
      <c r="A80" s="22" t="s">
        <v>110</v>
      </c>
      <c r="B80" s="19" t="s">
        <v>111</v>
      </c>
      <c r="C80" s="20"/>
      <c r="D80" s="21"/>
    </row>
    <row r="81" s="1" customFormat="1" ht="26" customHeight="1" spans="1:4">
      <c r="A81" s="2"/>
      <c r="B81" s="16" t="s">
        <v>112</v>
      </c>
      <c r="C81" s="17">
        <f>C82+C83</f>
        <v>4805</v>
      </c>
      <c r="D81" s="18"/>
    </row>
    <row r="82" s="1" customFormat="1" ht="26" customHeight="1" spans="1:4">
      <c r="A82" s="2"/>
      <c r="B82" s="16" t="s">
        <v>17</v>
      </c>
      <c r="C82" s="17">
        <f>C84+C86+C89+C90+C91+C92+C93+C94+C96+C98</f>
        <v>2837</v>
      </c>
      <c r="D82" s="18"/>
    </row>
    <row r="83" s="1" customFormat="1" ht="26" customHeight="1" spans="1:4">
      <c r="A83" s="2"/>
      <c r="B83" s="16" t="s">
        <v>18</v>
      </c>
      <c r="C83" s="17">
        <f>SUM(C85,C87:C88,C95,C97,C99)</f>
        <v>1968</v>
      </c>
      <c r="D83" s="18"/>
    </row>
    <row r="84" s="1" customFormat="1" ht="26" customHeight="1" spans="1:4">
      <c r="A84" s="22"/>
      <c r="B84" s="19" t="s">
        <v>113</v>
      </c>
      <c r="C84" s="20">
        <v>720</v>
      </c>
      <c r="D84" s="21"/>
    </row>
    <row r="85" s="1" customFormat="1" ht="26" customHeight="1" spans="1:4">
      <c r="A85" s="22" t="s">
        <v>114</v>
      </c>
      <c r="B85" s="19" t="s">
        <v>115</v>
      </c>
      <c r="C85" s="20">
        <v>312</v>
      </c>
      <c r="D85" s="21"/>
    </row>
    <row r="86" s="1" customFormat="1" ht="26" customHeight="1" spans="1:4">
      <c r="A86" s="22" t="s">
        <v>116</v>
      </c>
      <c r="B86" s="19" t="s">
        <v>117</v>
      </c>
      <c r="C86" s="20">
        <v>124</v>
      </c>
      <c r="D86" s="21"/>
    </row>
    <row r="87" s="1" customFormat="1" ht="26" customHeight="1" spans="1:4">
      <c r="A87" s="22" t="s">
        <v>118</v>
      </c>
      <c r="B87" s="19" t="s">
        <v>119</v>
      </c>
      <c r="C87" s="20">
        <v>202</v>
      </c>
      <c r="D87" s="25"/>
    </row>
    <row r="88" s="1" customFormat="1" ht="26" customHeight="1" spans="1:4">
      <c r="A88" s="22" t="s">
        <v>120</v>
      </c>
      <c r="B88" s="19" t="s">
        <v>121</v>
      </c>
      <c r="C88" s="20">
        <v>296</v>
      </c>
      <c r="D88" s="21"/>
    </row>
    <row r="89" s="1" customFormat="1" ht="26" customHeight="1" spans="1:4">
      <c r="A89" s="22" t="s">
        <v>122</v>
      </c>
      <c r="B89" s="19" t="s">
        <v>123</v>
      </c>
      <c r="C89" s="20">
        <v>114</v>
      </c>
      <c r="D89" s="21"/>
    </row>
    <row r="90" s="1" customFormat="1" ht="26" customHeight="1" spans="1:4">
      <c r="A90" s="22" t="s">
        <v>124</v>
      </c>
      <c r="B90" s="19" t="s">
        <v>125</v>
      </c>
      <c r="C90" s="20">
        <v>123</v>
      </c>
      <c r="D90" s="21"/>
    </row>
    <row r="91" s="1" customFormat="1" ht="26" customHeight="1" spans="1:4">
      <c r="A91" s="22" t="s">
        <v>126</v>
      </c>
      <c r="B91" s="19" t="s">
        <v>127</v>
      </c>
      <c r="C91" s="20">
        <v>264</v>
      </c>
      <c r="D91" s="21"/>
    </row>
    <row r="92" s="1" customFormat="1" ht="26" customHeight="1" spans="1:4">
      <c r="A92" s="22" t="s">
        <v>128</v>
      </c>
      <c r="B92" s="19" t="s">
        <v>129</v>
      </c>
      <c r="C92" s="20">
        <v>297</v>
      </c>
      <c r="D92" s="21"/>
    </row>
    <row r="93" s="1" customFormat="1" ht="26" customHeight="1" spans="1:4">
      <c r="A93" s="22" t="s">
        <v>130</v>
      </c>
      <c r="B93" s="19" t="s">
        <v>131</v>
      </c>
      <c r="C93" s="20">
        <v>330</v>
      </c>
      <c r="D93" s="21"/>
    </row>
    <row r="94" s="1" customFormat="1" ht="26" customHeight="1" spans="1:4">
      <c r="A94" s="22" t="s">
        <v>132</v>
      </c>
      <c r="B94" s="19" t="s">
        <v>133</v>
      </c>
      <c r="C94" s="20">
        <v>242</v>
      </c>
      <c r="D94" s="21"/>
    </row>
    <row r="95" s="1" customFormat="1" ht="26" customHeight="1" spans="1:4">
      <c r="A95" s="22" t="s">
        <v>134</v>
      </c>
      <c r="B95" s="19" t="s">
        <v>135</v>
      </c>
      <c r="C95" s="20">
        <v>582</v>
      </c>
      <c r="D95" s="21"/>
    </row>
    <row r="96" s="1" customFormat="1" ht="26" customHeight="1" spans="1:4">
      <c r="A96" s="22" t="s">
        <v>136</v>
      </c>
      <c r="B96" s="19" t="s">
        <v>137</v>
      </c>
      <c r="C96" s="20">
        <v>381</v>
      </c>
      <c r="D96" s="21"/>
    </row>
    <row r="97" s="1" customFormat="1" ht="26" customHeight="1" spans="1:4">
      <c r="A97" s="22" t="s">
        <v>138</v>
      </c>
      <c r="B97" s="19" t="s">
        <v>139</v>
      </c>
      <c r="C97" s="20">
        <v>464</v>
      </c>
      <c r="D97" s="21"/>
    </row>
    <row r="98" s="1" customFormat="1" ht="26" customHeight="1" spans="1:4">
      <c r="A98" s="22" t="s">
        <v>140</v>
      </c>
      <c r="B98" s="19" t="s">
        <v>141</v>
      </c>
      <c r="C98" s="20">
        <v>242</v>
      </c>
      <c r="D98" s="21"/>
    </row>
    <row r="99" s="1" customFormat="1" ht="26" customHeight="1" spans="1:4">
      <c r="A99" s="22" t="s">
        <v>142</v>
      </c>
      <c r="B99" s="19" t="s">
        <v>143</v>
      </c>
      <c r="C99" s="20">
        <v>112</v>
      </c>
      <c r="D99" s="21"/>
    </row>
    <row r="100" s="1" customFormat="1" ht="26" customHeight="1" spans="1:4">
      <c r="A100" s="2"/>
      <c r="B100" s="16" t="s">
        <v>144</v>
      </c>
      <c r="C100" s="17">
        <f>C101+C102</f>
        <v>4804</v>
      </c>
      <c r="D100" s="18"/>
    </row>
    <row r="101" s="1" customFormat="1" ht="26" customHeight="1" spans="1:4">
      <c r="A101" s="22" t="s">
        <v>145</v>
      </c>
      <c r="B101" s="19" t="s">
        <v>146</v>
      </c>
      <c r="C101" s="20">
        <v>19</v>
      </c>
      <c r="D101" s="26" t="s">
        <v>147</v>
      </c>
    </row>
    <row r="102" s="1" customFormat="1" ht="26" customHeight="1" spans="1:4">
      <c r="A102" s="2"/>
      <c r="B102" s="16" t="s">
        <v>148</v>
      </c>
      <c r="C102" s="17">
        <f>C103+C104</f>
        <v>4785</v>
      </c>
      <c r="D102" s="18"/>
    </row>
    <row r="103" s="1" customFormat="1" ht="26" customHeight="1" spans="1:4">
      <c r="A103" s="2"/>
      <c r="B103" s="16" t="s">
        <v>17</v>
      </c>
      <c r="C103" s="17">
        <f>C105</f>
        <v>882</v>
      </c>
      <c r="D103" s="18"/>
    </row>
    <row r="104" s="1" customFormat="1" ht="26" customHeight="1" spans="1:4">
      <c r="A104" s="2"/>
      <c r="B104" s="16" t="s">
        <v>18</v>
      </c>
      <c r="C104" s="17">
        <f>SUM(C106:C112)</f>
        <v>3903</v>
      </c>
      <c r="D104" s="18"/>
    </row>
    <row r="105" s="1" customFormat="1" ht="26" customHeight="1" spans="1:4">
      <c r="A105" s="22" t="s">
        <v>149</v>
      </c>
      <c r="B105" s="19" t="s">
        <v>150</v>
      </c>
      <c r="C105" s="20">
        <v>882</v>
      </c>
      <c r="D105" s="21" t="s">
        <v>151</v>
      </c>
    </row>
    <row r="106" s="1" customFormat="1" ht="26" customHeight="1" spans="1:4">
      <c r="A106" s="22" t="s">
        <v>152</v>
      </c>
      <c r="B106" s="19" t="s">
        <v>153</v>
      </c>
      <c r="C106" s="20">
        <v>307</v>
      </c>
      <c r="D106" s="21"/>
    </row>
    <row r="107" s="1" customFormat="1" ht="26" customHeight="1" spans="1:4">
      <c r="A107" s="22" t="s">
        <v>154</v>
      </c>
      <c r="B107" s="19" t="s">
        <v>155</v>
      </c>
      <c r="C107" s="20">
        <v>380</v>
      </c>
      <c r="D107" s="21"/>
    </row>
    <row r="108" s="1" customFormat="1" ht="26" customHeight="1" spans="1:4">
      <c r="A108" s="22"/>
      <c r="B108" s="19" t="s">
        <v>156</v>
      </c>
      <c r="C108" s="20">
        <v>338</v>
      </c>
      <c r="D108" s="21"/>
    </row>
    <row r="109" s="1" customFormat="1" ht="26" customHeight="1" spans="1:4">
      <c r="A109" s="22" t="s">
        <v>157</v>
      </c>
      <c r="B109" s="19" t="s">
        <v>158</v>
      </c>
      <c r="C109" s="20">
        <v>493</v>
      </c>
      <c r="D109" s="21"/>
    </row>
    <row r="110" s="1" customFormat="1" ht="26" customHeight="1" spans="1:4">
      <c r="A110" s="22" t="s">
        <v>159</v>
      </c>
      <c r="B110" s="19" t="s">
        <v>160</v>
      </c>
      <c r="C110" s="20">
        <v>602</v>
      </c>
      <c r="D110" s="21"/>
    </row>
    <row r="111" s="1" customFormat="1" ht="26" customHeight="1" spans="1:4">
      <c r="A111" s="22" t="s">
        <v>161</v>
      </c>
      <c r="B111" s="19" t="s">
        <v>162</v>
      </c>
      <c r="C111" s="20">
        <v>1013</v>
      </c>
      <c r="D111" s="21"/>
    </row>
    <row r="112" s="1" customFormat="1" ht="26" customHeight="1" spans="1:4">
      <c r="A112" s="22" t="s">
        <v>163</v>
      </c>
      <c r="B112" s="19" t="s">
        <v>164</v>
      </c>
      <c r="C112" s="20">
        <v>770</v>
      </c>
      <c r="D112" s="21"/>
    </row>
    <row r="113" s="1" customFormat="1" ht="26" customHeight="1" spans="1:4">
      <c r="A113" s="2"/>
      <c r="B113" s="16" t="s">
        <v>165</v>
      </c>
      <c r="C113" s="17">
        <f>C114+C115</f>
        <v>4069</v>
      </c>
      <c r="D113" s="18"/>
    </row>
    <row r="114" s="1" customFormat="1" ht="26" hidden="1" customHeight="1" spans="1:4">
      <c r="A114" s="22" t="s">
        <v>166</v>
      </c>
      <c r="B114" s="19" t="s">
        <v>167</v>
      </c>
      <c r="C114" s="20"/>
      <c r="D114" s="27"/>
    </row>
    <row r="115" s="1" customFormat="1" ht="26" customHeight="1" spans="1:4">
      <c r="A115" s="2"/>
      <c r="B115" s="16" t="s">
        <v>168</v>
      </c>
      <c r="C115" s="17">
        <f>C116+C117</f>
        <v>4069</v>
      </c>
      <c r="D115" s="18"/>
    </row>
    <row r="116" s="1" customFormat="1" ht="26" customHeight="1" spans="1:4">
      <c r="A116" s="2"/>
      <c r="B116" s="16" t="s">
        <v>17</v>
      </c>
      <c r="C116" s="17">
        <f>C118+C121</f>
        <v>1476</v>
      </c>
      <c r="D116" s="18"/>
    </row>
    <row r="117" s="1" customFormat="1" ht="26" customHeight="1" spans="1:4">
      <c r="A117" s="2"/>
      <c r="B117" s="16" t="s">
        <v>18</v>
      </c>
      <c r="C117" s="17">
        <f>SUM(C119:C120,C122:C127)</f>
        <v>2593</v>
      </c>
      <c r="D117" s="18"/>
    </row>
    <row r="118" s="1" customFormat="1" ht="26" customHeight="1" spans="1:4">
      <c r="A118" s="22" t="s">
        <v>169</v>
      </c>
      <c r="B118" s="19" t="s">
        <v>170</v>
      </c>
      <c r="C118" s="20">
        <v>738</v>
      </c>
      <c r="D118" s="21"/>
    </row>
    <row r="119" s="1" customFormat="1" ht="26" customHeight="1" spans="1:4">
      <c r="A119" s="22" t="s">
        <v>171</v>
      </c>
      <c r="B119" s="19" t="s">
        <v>172</v>
      </c>
      <c r="C119" s="20">
        <v>671</v>
      </c>
      <c r="D119" s="26" t="s">
        <v>173</v>
      </c>
    </row>
    <row r="120" s="1" customFormat="1" ht="26" customHeight="1" spans="1:4">
      <c r="A120" s="22" t="s">
        <v>174</v>
      </c>
      <c r="B120" s="19" t="s">
        <v>175</v>
      </c>
      <c r="C120" s="20">
        <v>461</v>
      </c>
      <c r="D120" s="21" t="s">
        <v>176</v>
      </c>
    </row>
    <row r="121" s="1" customFormat="1" ht="26" customHeight="1" spans="1:4">
      <c r="A121" s="22" t="s">
        <v>177</v>
      </c>
      <c r="B121" s="19" t="s">
        <v>178</v>
      </c>
      <c r="C121" s="20">
        <v>738</v>
      </c>
      <c r="D121" s="21"/>
    </row>
    <row r="122" s="1" customFormat="1" ht="26" customHeight="1" spans="1:4">
      <c r="A122" s="22" t="s">
        <v>179</v>
      </c>
      <c r="B122" s="19" t="s">
        <v>180</v>
      </c>
      <c r="C122" s="20">
        <v>204</v>
      </c>
      <c r="D122" s="21"/>
    </row>
    <row r="123" s="1" customFormat="1" ht="26" customHeight="1" spans="1:4">
      <c r="A123" s="22" t="s">
        <v>181</v>
      </c>
      <c r="B123" s="19" t="s">
        <v>182</v>
      </c>
      <c r="C123" s="20">
        <v>256</v>
      </c>
      <c r="D123" s="21"/>
    </row>
    <row r="124" s="1" customFormat="1" ht="26" customHeight="1" spans="1:4">
      <c r="A124" s="22" t="s">
        <v>183</v>
      </c>
      <c r="B124" s="19" t="s">
        <v>184</v>
      </c>
      <c r="C124" s="20">
        <v>254</v>
      </c>
      <c r="D124" s="21"/>
    </row>
    <row r="125" s="1" customFormat="1" ht="26" customHeight="1" spans="1:4">
      <c r="A125" s="22" t="s">
        <v>185</v>
      </c>
      <c r="B125" s="19" t="s">
        <v>186</v>
      </c>
      <c r="C125" s="20">
        <v>233</v>
      </c>
      <c r="D125" s="21"/>
    </row>
    <row r="126" s="1" customFormat="1" ht="26" customHeight="1" spans="1:4">
      <c r="A126" s="22" t="s">
        <v>187</v>
      </c>
      <c r="B126" s="19" t="s">
        <v>188</v>
      </c>
      <c r="C126" s="20">
        <v>193</v>
      </c>
      <c r="D126" s="21"/>
    </row>
    <row r="127" s="1" customFormat="1" ht="26" customHeight="1" spans="1:4">
      <c r="A127" s="22" t="s">
        <v>189</v>
      </c>
      <c r="B127" s="19" t="s">
        <v>190</v>
      </c>
      <c r="C127" s="20">
        <v>321</v>
      </c>
      <c r="D127" s="21"/>
    </row>
    <row r="128" s="1" customFormat="1" ht="26" customHeight="1" spans="1:4">
      <c r="A128" s="2"/>
      <c r="B128" s="16" t="s">
        <v>191</v>
      </c>
      <c r="C128" s="17">
        <f>C129+C130</f>
        <v>4440</v>
      </c>
      <c r="D128" s="28"/>
    </row>
    <row r="129" s="1" customFormat="1" ht="26" hidden="1" customHeight="1" spans="1:3">
      <c r="A129" s="22" t="s">
        <v>192</v>
      </c>
      <c r="B129" s="19" t="s">
        <v>193</v>
      </c>
      <c r="C129" s="20"/>
    </row>
    <row r="130" s="1" customFormat="1" ht="26" customHeight="1" spans="1:4">
      <c r="A130" s="2"/>
      <c r="B130" s="16" t="s">
        <v>194</v>
      </c>
      <c r="C130" s="17">
        <f>C131+C132</f>
        <v>4440</v>
      </c>
      <c r="D130" s="18"/>
    </row>
    <row r="131" s="1" customFormat="1" ht="26" customHeight="1" spans="1:4">
      <c r="A131" s="2"/>
      <c r="B131" s="16" t="s">
        <v>17</v>
      </c>
      <c r="C131" s="17">
        <f>SUM(C133:C135,C138:C140)</f>
        <v>3282</v>
      </c>
      <c r="D131" s="18"/>
    </row>
    <row r="132" s="1" customFormat="1" ht="26" customHeight="1" spans="1:4">
      <c r="A132" s="2"/>
      <c r="B132" s="16" t="s">
        <v>18</v>
      </c>
      <c r="C132" s="17">
        <f>SUM(C136:C137)</f>
        <v>1158</v>
      </c>
      <c r="D132" s="18"/>
    </row>
    <row r="133" s="1" customFormat="1" ht="26" customHeight="1" spans="1:4">
      <c r="A133" s="2"/>
      <c r="B133" s="19" t="s">
        <v>195</v>
      </c>
      <c r="C133" s="20">
        <v>1404</v>
      </c>
      <c r="D133" s="21" t="s">
        <v>196</v>
      </c>
    </row>
    <row r="134" s="1" customFormat="1" ht="26" customHeight="1" spans="1:4">
      <c r="A134" s="22" t="s">
        <v>197</v>
      </c>
      <c r="B134" s="19" t="s">
        <v>198</v>
      </c>
      <c r="C134" s="20">
        <v>321</v>
      </c>
      <c r="D134" s="21"/>
    </row>
    <row r="135" s="1" customFormat="1" ht="26" customHeight="1" spans="1:4">
      <c r="A135" s="22" t="s">
        <v>199</v>
      </c>
      <c r="B135" s="19" t="s">
        <v>200</v>
      </c>
      <c r="C135" s="20">
        <v>581</v>
      </c>
      <c r="D135" s="21"/>
    </row>
    <row r="136" s="1" customFormat="1" ht="26" customHeight="1" spans="1:4">
      <c r="A136" s="22" t="s">
        <v>201</v>
      </c>
      <c r="B136" s="19" t="s">
        <v>202</v>
      </c>
      <c r="C136" s="20">
        <v>895</v>
      </c>
      <c r="D136" s="21"/>
    </row>
    <row r="137" s="1" customFormat="1" ht="26" customHeight="1" spans="1:4">
      <c r="A137" s="22" t="s">
        <v>203</v>
      </c>
      <c r="B137" s="19" t="s">
        <v>204</v>
      </c>
      <c r="C137" s="20">
        <v>263</v>
      </c>
      <c r="D137" s="21"/>
    </row>
    <row r="138" s="1" customFormat="1" ht="26" customHeight="1" spans="1:4">
      <c r="A138" s="22" t="s">
        <v>205</v>
      </c>
      <c r="B138" s="19" t="s">
        <v>206</v>
      </c>
      <c r="C138" s="20">
        <v>254</v>
      </c>
      <c r="D138" s="21"/>
    </row>
    <row r="139" s="1" customFormat="1" ht="26" customHeight="1" spans="1:4">
      <c r="A139" s="29" t="s">
        <v>207</v>
      </c>
      <c r="B139" s="19" t="s">
        <v>208</v>
      </c>
      <c r="C139" s="20">
        <v>345</v>
      </c>
      <c r="D139" s="21"/>
    </row>
    <row r="140" s="1" customFormat="1" ht="26" customHeight="1" spans="1:4">
      <c r="A140" s="30" t="s">
        <v>209</v>
      </c>
      <c r="B140" s="19" t="s">
        <v>210</v>
      </c>
      <c r="C140" s="20">
        <v>377</v>
      </c>
      <c r="D140" s="21"/>
    </row>
  </sheetData>
  <autoFilter ref="A5:D140">
    <filterColumn colId="2">
      <filters>
        <filter val="1,013.00"/>
        <filter val="1,158.00"/>
        <filter val="1,199.00"/>
        <filter val="1,203.00"/>
        <filter val="1,237.00"/>
        <filter val="1,346.00"/>
        <filter val="1,404.00"/>
        <filter val="1,476.00"/>
        <filter val="1,521.00"/>
        <filter val="1,968.00"/>
        <filter val="4.00"/>
        <filter val="5.00"/>
        <filter val="6.00"/>
        <filter val="8.00"/>
        <filter val="10.00"/>
        <filter val="13.00"/>
        <filter val="14.00"/>
        <filter val="19.00"/>
        <filter val="25.00"/>
        <filter val="39.00"/>
        <filter val="56.00"/>
        <filter val="83.00"/>
        <filter val="87.00"/>
        <filter val="93.00"/>
        <filter val="101.00"/>
        <filter val="109.00"/>
        <filter val="112.00"/>
        <filter val="114.00"/>
        <filter val="122.00"/>
        <filter val="123.00"/>
        <filter val="124.00"/>
        <filter val="126.00"/>
        <filter val="129.00"/>
        <filter val="135.00"/>
        <filter val="136.00"/>
        <filter val="157.00"/>
        <filter val="160.00"/>
        <filter val="167.00"/>
        <filter val="174.00"/>
        <filter val="175.00"/>
        <filter val="182.00"/>
        <filter val="190.00"/>
        <filter val="193.00"/>
        <filter val="202.00"/>
        <filter val="204.00"/>
        <filter val="212.00"/>
        <filter val="215.00"/>
        <filter val="222.00"/>
        <filter val="223.00"/>
        <filter val="224.00"/>
        <filter val="233.00"/>
        <filter val="234.00"/>
        <filter val="238.00"/>
        <filter val="242.00"/>
        <filter val="254.00"/>
        <filter val="256.00"/>
        <filter val="261.00"/>
        <filter val="263.00"/>
        <filter val="264.00"/>
        <filter val="275.00"/>
        <filter val="278.00"/>
        <filter val="296.00"/>
        <filter val="297.00"/>
        <filter val="300.00"/>
        <filter val="307.00"/>
        <filter val="312.00"/>
        <filter val="321.00"/>
        <filter val="322.00"/>
        <filter val="330.00"/>
        <filter val="338.00"/>
        <filter val="345.00"/>
        <filter val="373.00"/>
        <filter val="377.00"/>
        <filter val="380.00"/>
        <filter val="381.00"/>
        <filter val="392.00"/>
        <filter val="413.00"/>
        <filter val="461.00"/>
        <filter val="464.00"/>
        <filter val="493.00"/>
        <filter val="581.00"/>
        <filter val="582.00"/>
        <filter val="602.00"/>
        <filter val="622.00"/>
        <filter val="670.00"/>
        <filter val="671.00"/>
        <filter val="720.00"/>
        <filter val="738.00"/>
        <filter val="770.00"/>
        <filter val="882.00"/>
        <filter val="895.00"/>
        <filter val="987.00"/>
        <filter val="4,069.00"/>
        <filter val="4,440.00"/>
        <filter val="4,785.00"/>
        <filter val="4,804.00"/>
        <filter val="4,805.00"/>
        <filter val="3,213.00"/>
        <filter val="3,282.00"/>
        <filter val="3,373.00"/>
        <filter val="3,903.00"/>
        <filter val="2,329.00"/>
        <filter val="2,593.00"/>
        <filter val="2,659.00"/>
        <filter val="2,684.00"/>
        <filter val="2,837.00"/>
        <filter val="9,302.00"/>
        <filter val="17,475.00"/>
        <filter val="26,777.00"/>
      </filters>
    </filterColumn>
    <extLst/>
  </autoFilter>
  <mergeCells count="1">
    <mergeCell ref="B2:D2"/>
  </mergeCells>
  <pageMargins left="0.751388888888889" right="0.751388888888889" top="1" bottom="1" header="0.5" footer="0.5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李娜</cp:lastModifiedBy>
  <dcterms:created xsi:type="dcterms:W3CDTF">2022-11-30T11:06:00Z</dcterms:created>
  <dcterms:modified xsi:type="dcterms:W3CDTF">2026-01-28T08:29:46Z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KSOReadingLayout">
    <vt:bool>true</vt:bool>
  </property>
  <property fmtid="{D5CDD505-2E9C-101B-9397-08002B2CF9AE}" pid="4" name="ICV">
    <vt:lpwstr>5BABA01A1A964E0EAE5C8E36F5BC1F07</vt:lpwstr>
  </property>
</Properties>
</file>