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60" windowHeight="8987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Sheet1!$A$5:$IV$147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<sst xmlns="http://schemas.openxmlformats.org/spreadsheetml/2006/main" count="253" uniqueCount="237">
  <si>
    <t>附件1</t>
  </si>
  <si>
    <t>提前下达2026年省级财政衔接推进乡村振兴补助（巩固拓展脱贫攻坚成果和乡村振兴任务）资金安排情况表</t>
  </si>
  <si>
    <t>[制表]农业处</t>
  </si>
  <si>
    <t xml:space="preserve"> 单位：万元</t>
  </si>
  <si>
    <t>单位编码</t>
  </si>
  <si>
    <t>单   位</t>
  </si>
  <si>
    <t>省级资金分配金额</t>
  </si>
  <si>
    <t>备 注</t>
  </si>
  <si>
    <t xml:space="preserve">      合      计</t>
  </si>
  <si>
    <t>省级主管部门合计</t>
  </si>
  <si>
    <t xml:space="preserve">         市州本级小计</t>
  </si>
  <si>
    <t xml:space="preserve">         县区级小计</t>
  </si>
  <si>
    <t xml:space="preserve">      非省直管区县小计</t>
  </si>
  <si>
    <t xml:space="preserve">   省直管县小计</t>
  </si>
  <si>
    <t xml:space="preserve">    贵阳市</t>
  </si>
  <si>
    <t>901105001</t>
  </si>
  <si>
    <t xml:space="preserve">      贵阳市本级</t>
  </si>
  <si>
    <t xml:space="preserve">      贵阳市区县合计</t>
  </si>
  <si>
    <t xml:space="preserve">      其中：非省直管县小计</t>
  </si>
  <si>
    <t xml:space="preserve">            省直管县小计</t>
  </si>
  <si>
    <t>901006105001</t>
  </si>
  <si>
    <t xml:space="preserve">        乌当区</t>
  </si>
  <si>
    <t>901004105001</t>
  </si>
  <si>
    <t xml:space="preserve">        花溪区</t>
  </si>
  <si>
    <t>901005105001</t>
  </si>
  <si>
    <t xml:space="preserve">        白云区</t>
  </si>
  <si>
    <t>901003105001</t>
  </si>
  <si>
    <t xml:space="preserve">        南明区</t>
  </si>
  <si>
    <t>901002105001</t>
  </si>
  <si>
    <t xml:space="preserve">        云岩区</t>
  </si>
  <si>
    <t>901009105001</t>
  </si>
  <si>
    <t xml:space="preserve">        清镇市△</t>
  </si>
  <si>
    <t>901010105001</t>
  </si>
  <si>
    <t xml:space="preserve">        开阳县△</t>
  </si>
  <si>
    <t>901012105001</t>
  </si>
  <si>
    <t xml:space="preserve">        修文县△</t>
  </si>
  <si>
    <t>901011105001</t>
  </si>
  <si>
    <t xml:space="preserve">        息烽县△</t>
  </si>
  <si>
    <t>901013105001</t>
  </si>
  <si>
    <t xml:space="preserve">        观山湖区</t>
  </si>
  <si>
    <t>901015105001</t>
  </si>
  <si>
    <r>
      <rPr>
        <sz val="14"/>
        <rFont val="宋体"/>
        <charset val="134"/>
      </rPr>
      <t xml:space="preserve"> </t>
    </r>
    <r>
      <rPr>
        <sz val="14"/>
        <rFont val="宋体"/>
        <charset val="134"/>
      </rPr>
      <t xml:space="preserve">       贵阳经济技术开发区</t>
    </r>
  </si>
  <si>
    <t>901014105001</t>
  </si>
  <si>
    <r>
      <rPr>
        <sz val="14"/>
        <rFont val="宋体"/>
        <charset val="134"/>
      </rPr>
      <t xml:space="preserve"> </t>
    </r>
    <r>
      <rPr>
        <sz val="14"/>
        <rFont val="宋体"/>
        <charset val="134"/>
      </rPr>
      <t xml:space="preserve">       贵阳综合保税区</t>
    </r>
  </si>
  <si>
    <t xml:space="preserve">    六盘水市</t>
  </si>
  <si>
    <t>909105001</t>
  </si>
  <si>
    <t xml:space="preserve">      六盘水市本级</t>
  </si>
  <si>
    <t>高新区50万元</t>
  </si>
  <si>
    <t xml:space="preserve">      六盘水市区县合计</t>
  </si>
  <si>
    <t>909002105001</t>
  </si>
  <si>
    <t xml:space="preserve">        六枝特区△</t>
  </si>
  <si>
    <t>909005105001</t>
  </si>
  <si>
    <t xml:space="preserve">        盘州市△</t>
  </si>
  <si>
    <t>909003105001</t>
  </si>
  <si>
    <t xml:space="preserve">        水城县△</t>
  </si>
  <si>
    <t>909004105001</t>
  </si>
  <si>
    <t xml:space="preserve">        钟山区</t>
  </si>
  <si>
    <t xml:space="preserve">    遵义市</t>
  </si>
  <si>
    <t>907105001</t>
  </si>
  <si>
    <t xml:space="preserve">      遵义市本级</t>
  </si>
  <si>
    <t xml:space="preserve">      遵义市区县合计</t>
  </si>
  <si>
    <t>907002105001</t>
  </si>
  <si>
    <t xml:space="preserve">        红花岗区</t>
  </si>
  <si>
    <t>907015105001</t>
  </si>
  <si>
    <t xml:space="preserve">        汇川区</t>
  </si>
  <si>
    <t>907003105001</t>
  </si>
  <si>
    <t xml:space="preserve">        播州区</t>
  </si>
  <si>
    <t>907004105001</t>
  </si>
  <si>
    <t xml:space="preserve">        桐梓县△</t>
  </si>
  <si>
    <t>907005105001</t>
  </si>
  <si>
    <t xml:space="preserve">        绥阳县△</t>
  </si>
  <si>
    <t>907006105001</t>
  </si>
  <si>
    <t xml:space="preserve">        湄潭县△</t>
  </si>
  <si>
    <t>907007105001</t>
  </si>
  <si>
    <t xml:space="preserve">        凤冈县△</t>
  </si>
  <si>
    <t>907008105001</t>
  </si>
  <si>
    <t xml:space="preserve">        余庆县△</t>
  </si>
  <si>
    <t>907009105001</t>
  </si>
  <si>
    <t xml:space="preserve">        仁怀市△</t>
  </si>
  <si>
    <t>907010105001</t>
  </si>
  <si>
    <t xml:space="preserve">        赤水市△</t>
  </si>
  <si>
    <t>907011105001</t>
  </si>
  <si>
    <t xml:space="preserve">        习水县△</t>
  </si>
  <si>
    <t>907012105001</t>
  </si>
  <si>
    <t xml:space="preserve">        正安县△</t>
  </si>
  <si>
    <t>907013105001</t>
  </si>
  <si>
    <t xml:space="preserve">        道真仡佬族苗族自治县△</t>
  </si>
  <si>
    <t>907014105001</t>
  </si>
  <si>
    <t xml:space="preserve">        务川仡佬族苗族自治县△</t>
  </si>
  <si>
    <t xml:space="preserve">    安顺市</t>
  </si>
  <si>
    <t>902105001</t>
  </si>
  <si>
    <t xml:space="preserve">      安顺市本级</t>
  </si>
  <si>
    <t xml:space="preserve">      安顺市区县合计</t>
  </si>
  <si>
    <t>902002105001</t>
  </si>
  <si>
    <t xml:space="preserve">        西秀区</t>
  </si>
  <si>
    <t>902003105001</t>
  </si>
  <si>
    <t xml:space="preserve">        平坝区</t>
  </si>
  <si>
    <t>902004105001</t>
  </si>
  <si>
    <t xml:space="preserve">        普定县△</t>
  </si>
  <si>
    <t>902005105001</t>
  </si>
  <si>
    <t xml:space="preserve">        镇宁布依族苗族自治县△</t>
  </si>
  <si>
    <t>902006105001</t>
  </si>
  <si>
    <t xml:space="preserve">        关岭布依族苗族自治县△</t>
  </si>
  <si>
    <t>902007105001</t>
  </si>
  <si>
    <t xml:space="preserve">        紫云苗族布依族自治县△</t>
  </si>
  <si>
    <t>902009105001</t>
  </si>
  <si>
    <r>
      <rPr>
        <sz val="14"/>
        <rFont val="宋体"/>
        <charset val="134"/>
      </rPr>
      <t xml:space="preserve"> </t>
    </r>
    <r>
      <rPr>
        <sz val="14"/>
        <rFont val="宋体"/>
        <charset val="134"/>
      </rPr>
      <t xml:space="preserve">       安顺经济技术开发区</t>
    </r>
  </si>
  <si>
    <t xml:space="preserve">    黔南布依族苗族自治州</t>
  </si>
  <si>
    <t>904105001</t>
  </si>
  <si>
    <t xml:space="preserve">      黔南布依族苗族自治州本级</t>
  </si>
  <si>
    <t xml:space="preserve">      黔南布依族苗族自治州区县合计</t>
  </si>
  <si>
    <t>904002105001</t>
  </si>
  <si>
    <t xml:space="preserve">        都匀市</t>
  </si>
  <si>
    <t>904003105001</t>
  </si>
  <si>
    <t xml:space="preserve">        独山县△</t>
  </si>
  <si>
    <t>904004105001</t>
  </si>
  <si>
    <t xml:space="preserve">        平塘县△</t>
  </si>
  <si>
    <t>904005105001</t>
  </si>
  <si>
    <t xml:space="preserve">        荔波县△</t>
  </si>
  <si>
    <t>904006105001</t>
  </si>
  <si>
    <t xml:space="preserve">        三都水族自治县△</t>
  </si>
  <si>
    <t>904007105001</t>
  </si>
  <si>
    <t xml:space="preserve">        福泉市△</t>
  </si>
  <si>
    <t>904008105001</t>
  </si>
  <si>
    <t xml:space="preserve">        瓮安县△</t>
  </si>
  <si>
    <t>904009105001</t>
  </si>
  <si>
    <t xml:space="preserve">        贵定县△</t>
  </si>
  <si>
    <t>904010105001</t>
  </si>
  <si>
    <t xml:space="preserve">        龙里县△</t>
  </si>
  <si>
    <t>904011105001</t>
  </si>
  <si>
    <t xml:space="preserve">        惠水县△</t>
  </si>
  <si>
    <t>904012105001</t>
  </si>
  <si>
    <t xml:space="preserve">        长顺县△</t>
  </si>
  <si>
    <t>904013105001</t>
  </si>
  <si>
    <t xml:space="preserve">        罗甸县△</t>
  </si>
  <si>
    <t xml:space="preserve">    黔东南苗族侗族自治州</t>
  </si>
  <si>
    <t>903105001</t>
  </si>
  <si>
    <t xml:space="preserve">      黔东南苗族侗族自治州本级</t>
  </si>
  <si>
    <t xml:space="preserve">      黔东南苗族侗族自治州区县合计</t>
  </si>
  <si>
    <t>903001105001</t>
  </si>
  <si>
    <t xml:space="preserve">        凯里市</t>
  </si>
  <si>
    <t>903006105001</t>
  </si>
  <si>
    <t xml:space="preserve">        黄平县△</t>
  </si>
  <si>
    <t>903003105001</t>
  </si>
  <si>
    <t xml:space="preserve">        麻江县</t>
  </si>
  <si>
    <t>903004105001</t>
  </si>
  <si>
    <t xml:space="preserve">        丹寨县△</t>
  </si>
  <si>
    <t>903005105001</t>
  </si>
  <si>
    <t xml:space="preserve">        雷山县△</t>
  </si>
  <si>
    <t>903007105001</t>
  </si>
  <si>
    <t xml:space="preserve">        施秉县</t>
  </si>
  <si>
    <t>903008105001</t>
  </si>
  <si>
    <t xml:space="preserve">        镇远县</t>
  </si>
  <si>
    <t>903009105001</t>
  </si>
  <si>
    <t xml:space="preserve">        三穗县</t>
  </si>
  <si>
    <t>903010105001</t>
  </si>
  <si>
    <t xml:space="preserve">        岑巩县</t>
  </si>
  <si>
    <t>903011105001</t>
  </si>
  <si>
    <t xml:space="preserve">        天柱县</t>
  </si>
  <si>
    <t>903012105001</t>
  </si>
  <si>
    <t xml:space="preserve">        锦屏县</t>
  </si>
  <si>
    <t>903013105001</t>
  </si>
  <si>
    <t xml:space="preserve">        黎平县△</t>
  </si>
  <si>
    <t>903014105001</t>
  </si>
  <si>
    <t xml:space="preserve">        榕江县</t>
  </si>
  <si>
    <t>903015105001</t>
  </si>
  <si>
    <t xml:space="preserve">        从江县△</t>
  </si>
  <si>
    <t>903016105001</t>
  </si>
  <si>
    <t xml:space="preserve">        剑河县</t>
  </si>
  <si>
    <t>903017105001</t>
  </si>
  <si>
    <t xml:space="preserve">        台江县△</t>
  </si>
  <si>
    <t xml:space="preserve">    毕节市</t>
  </si>
  <si>
    <t>905105001</t>
  </si>
  <si>
    <t xml:space="preserve">      毕节市本级</t>
  </si>
  <si>
    <t>百里杜鹃207万元</t>
  </si>
  <si>
    <t xml:space="preserve">      毕节市县合计</t>
  </si>
  <si>
    <t>905002105001</t>
  </si>
  <si>
    <t xml:space="preserve">        七星关区</t>
  </si>
  <si>
    <t>905003105001</t>
  </si>
  <si>
    <t xml:space="preserve">        大方县△</t>
  </si>
  <si>
    <t>905004105001</t>
  </si>
  <si>
    <t xml:space="preserve">        黔西县△</t>
  </si>
  <si>
    <t>905005105001</t>
  </si>
  <si>
    <t xml:space="preserve">        金沙县△</t>
  </si>
  <si>
    <t>905006105001</t>
  </si>
  <si>
    <t xml:space="preserve">        织金县△</t>
  </si>
  <si>
    <t>905007105001</t>
  </si>
  <si>
    <t xml:space="preserve">        纳雍县△</t>
  </si>
  <si>
    <t>905008105001</t>
  </si>
  <si>
    <t xml:space="preserve">        威宁彝族回族苗族自治县△</t>
  </si>
  <si>
    <t>905009105001</t>
  </si>
  <si>
    <t xml:space="preserve">        赫章县△</t>
  </si>
  <si>
    <t xml:space="preserve">    铜仁市</t>
  </si>
  <si>
    <t>906105001</t>
  </si>
  <si>
    <t xml:space="preserve">      铜仁市本级</t>
  </si>
  <si>
    <t xml:space="preserve">      铜仁市区县合计</t>
  </si>
  <si>
    <t>906002105001</t>
  </si>
  <si>
    <t xml:space="preserve">        碧江区</t>
  </si>
  <si>
    <t>906005105001</t>
  </si>
  <si>
    <t xml:space="preserve">        松桃苗族自治县△</t>
  </si>
  <si>
    <t>906003105001</t>
  </si>
  <si>
    <t xml:space="preserve">        玉屏侗族自治县△</t>
  </si>
  <si>
    <t>906004105001</t>
  </si>
  <si>
    <t xml:space="preserve">        万山区</t>
  </si>
  <si>
    <t>906007105001</t>
  </si>
  <si>
    <t xml:space="preserve">        江口县△</t>
  </si>
  <si>
    <t>906006105001</t>
  </si>
  <si>
    <t xml:space="preserve">        石阡县△</t>
  </si>
  <si>
    <t>906008105001</t>
  </si>
  <si>
    <t xml:space="preserve">        印江土家族苗族自治县△</t>
  </si>
  <si>
    <t>906009105001</t>
  </si>
  <si>
    <t xml:space="preserve">        思南县△</t>
  </si>
  <si>
    <t>906010105001</t>
  </si>
  <si>
    <t xml:space="preserve">        德江县△</t>
  </si>
  <si>
    <t>906011105001</t>
  </si>
  <si>
    <t xml:space="preserve">        沿河土家族自治县△</t>
  </si>
  <si>
    <t xml:space="preserve">    黔西南布依族苗族自治州</t>
  </si>
  <si>
    <t>908105001</t>
  </si>
  <si>
    <t xml:space="preserve">      黔西南布依族苗族自治州本级</t>
  </si>
  <si>
    <t xml:space="preserve">      黔西南布依族苗族自治州区县合计</t>
  </si>
  <si>
    <t>908002105001</t>
  </si>
  <si>
    <t xml:space="preserve">        兴义市</t>
  </si>
  <si>
    <t>908003105001</t>
  </si>
  <si>
    <t xml:space="preserve">        兴仁市</t>
  </si>
  <si>
    <t>908009105001</t>
  </si>
  <si>
    <t xml:space="preserve">        贞丰县</t>
  </si>
  <si>
    <t>908007105001</t>
  </si>
  <si>
    <t xml:space="preserve">        册亨县△</t>
  </si>
  <si>
    <t>908008105001</t>
  </si>
  <si>
    <t xml:space="preserve">        望谟县△</t>
  </si>
  <si>
    <t>908006105001</t>
  </si>
  <si>
    <t xml:space="preserve">        普安县</t>
  </si>
  <si>
    <t>908005105001</t>
  </si>
  <si>
    <t xml:space="preserve">        晴隆县</t>
  </si>
  <si>
    <t>908004105001</t>
  </si>
  <si>
    <t xml:space="preserve">        安龙县</t>
  </si>
  <si>
    <t>贵安新区</t>
  </si>
</sst>
</file>

<file path=xl/styles.xml><?xml version="1.0" encoding="utf-8"?>
<styleSheet xmlns="http://schemas.openxmlformats.org/spreadsheetml/2006/main">
  <numFmts count="5">
    <numFmt numFmtId="176" formatCode="#,##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4"/>
      <name val="方正小标宋简体"/>
      <charset val="134"/>
    </font>
    <font>
      <sz val="12"/>
      <name val="宋体"/>
      <charset val="134"/>
    </font>
    <font>
      <sz val="14"/>
      <name val="黑体"/>
      <charset val="134"/>
    </font>
    <font>
      <sz val="14"/>
      <name val="宋体"/>
      <charset val="134"/>
    </font>
    <font>
      <sz val="12"/>
      <color theme="1"/>
      <name val="宋体"/>
      <charset val="134"/>
      <scheme val="minor"/>
    </font>
    <font>
      <sz val="16"/>
      <name val="方正小标宋简体"/>
      <charset val="134"/>
    </font>
    <font>
      <sz val="12"/>
      <name val="Times New Roman"/>
      <charset val="134"/>
    </font>
    <font>
      <sz val="10"/>
      <name val="宋体"/>
      <charset val="134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8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1" borderId="11" applyNumberFormat="0" applyFont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26" fillId="18" borderId="10" applyNumberForma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5" fillId="0" borderId="0" xfId="0" applyFont="1" applyAlignment="1">
      <alignment horizontal="center" vertical="center"/>
    </xf>
    <xf numFmtId="0" fontId="3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 applyProtection="1">
      <alignment vertical="center"/>
    </xf>
    <xf numFmtId="176" fontId="7" fillId="2" borderId="1" xfId="0" applyNumberFormat="1" applyFont="1" applyFill="1" applyBorder="1" applyAlignment="1">
      <alignment horizontal="right" vertical="center" wrapText="1"/>
    </xf>
    <xf numFmtId="176" fontId="2" fillId="2" borderId="1" xfId="0" applyNumberFormat="1" applyFont="1" applyFill="1" applyBorder="1" applyAlignment="1">
      <alignment vertical="center" wrapText="1"/>
    </xf>
    <xf numFmtId="3" fontId="4" fillId="2" borderId="1" xfId="0" applyNumberFormat="1" applyFont="1" applyFill="1" applyBorder="1" applyAlignment="1" applyProtection="1">
      <alignment vertical="center"/>
    </xf>
    <xf numFmtId="176" fontId="8" fillId="2" borderId="1" xfId="0" applyNumberFormat="1" applyFont="1" applyFill="1" applyBorder="1" applyAlignment="1">
      <alignment horizontal="right" wrapText="1"/>
    </xf>
    <xf numFmtId="176" fontId="8" fillId="2" borderId="1" xfId="0" applyNumberFormat="1" applyFont="1" applyFill="1" applyBorder="1" applyAlignment="1">
      <alignment wrapText="1"/>
    </xf>
    <xf numFmtId="3" fontId="2" fillId="2" borderId="1" xfId="0" applyNumberFormat="1" applyFont="1" applyFill="1" applyBorder="1" applyAlignment="1" applyProtection="1">
      <alignment horizontal="center" vertical="center"/>
    </xf>
    <xf numFmtId="3" fontId="2" fillId="3" borderId="1" xfId="0" applyNumberFormat="1" applyFont="1" applyFill="1" applyBorder="1" applyAlignment="1" applyProtection="1">
      <alignment horizontal="left" vertical="center"/>
    </xf>
    <xf numFmtId="176" fontId="7" fillId="3" borderId="1" xfId="0" applyNumberFormat="1" applyFont="1" applyFill="1" applyBorder="1" applyAlignment="1">
      <alignment horizontal="right" vertical="center" wrapText="1"/>
    </xf>
    <xf numFmtId="176" fontId="2" fillId="3" borderId="1" xfId="0" applyNumberFormat="1" applyFont="1" applyFill="1" applyBorder="1" applyAlignment="1">
      <alignment vertical="center" wrapText="1"/>
    </xf>
    <xf numFmtId="49" fontId="2" fillId="4" borderId="2" xfId="0" applyNumberFormat="1" applyFont="1" applyFill="1" applyBorder="1" applyAlignment="1">
      <alignment horizontal="left"/>
    </xf>
    <xf numFmtId="3" fontId="4" fillId="4" borderId="1" xfId="0" applyNumberFormat="1" applyFont="1" applyFill="1" applyBorder="1" applyAlignment="1" applyProtection="1">
      <alignment horizontal="left" vertical="center"/>
    </xf>
    <xf numFmtId="176" fontId="8" fillId="0" borderId="1" xfId="0" applyNumberFormat="1" applyFont="1" applyFill="1" applyBorder="1" applyAlignment="1">
      <alignment horizontal="right" wrapText="1"/>
    </xf>
    <xf numFmtId="176" fontId="8" fillId="0" borderId="1" xfId="0" applyNumberFormat="1" applyFont="1" applyFill="1" applyBorder="1" applyAlignment="1">
      <alignment vertical="center" wrapText="1"/>
    </xf>
    <xf numFmtId="3" fontId="2" fillId="4" borderId="1" xfId="0" applyNumberFormat="1" applyFont="1" applyFill="1" applyBorder="1" applyAlignment="1" applyProtection="1">
      <alignment horizontal="left" vertical="center"/>
    </xf>
    <xf numFmtId="176" fontId="7" fillId="0" borderId="1" xfId="0" applyNumberFormat="1" applyFont="1" applyFill="1" applyBorder="1" applyAlignment="1">
      <alignment horizontal="right" vertical="center" wrapText="1"/>
    </xf>
    <xf numFmtId="176" fontId="2" fillId="0" borderId="1" xfId="0" applyNumberFormat="1" applyFont="1" applyFill="1" applyBorder="1" applyAlignment="1">
      <alignment vertical="center" wrapText="1"/>
    </xf>
    <xf numFmtId="176" fontId="8" fillId="0" borderId="1" xfId="0" applyNumberFormat="1" applyFont="1" applyFill="1" applyBorder="1" applyAlignment="1">
      <alignment wrapText="1"/>
    </xf>
    <xf numFmtId="49" fontId="2" fillId="4" borderId="0" xfId="0" applyNumberFormat="1" applyFont="1" applyFill="1" applyBorder="1" applyAlignment="1">
      <alignment horizontal="left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left" vertical="center" wrapText="1"/>
    </xf>
    <xf numFmtId="49" fontId="2" fillId="4" borderId="3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3" fontId="2" fillId="3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IT147"/>
  <sheetViews>
    <sheetView tabSelected="1" zoomScale="115" zoomScaleNormal="115" topLeftCell="B1" workbookViewId="0">
      <pane xSplit="2" ySplit="5" topLeftCell="D7" activePane="bottomRight" state="frozen"/>
      <selection/>
      <selection pane="topRight"/>
      <selection pane="bottomLeft"/>
      <selection pane="bottomRight" activeCell="B4" sqref="B4"/>
    </sheetView>
  </sheetViews>
  <sheetFormatPr defaultColWidth="10" defaultRowHeight="15.6"/>
  <cols>
    <col min="1" max="1" width="15.4166666666667" style="2" hidden="1" customWidth="1"/>
    <col min="2" max="2" width="47.0555555555556" style="2" customWidth="1"/>
    <col min="3" max="3" width="25.4722222222222" style="2" customWidth="1"/>
    <col min="4" max="4" width="17.9907407407407" style="2" customWidth="1"/>
    <col min="5" max="254" width="10" style="2"/>
  </cols>
  <sheetData>
    <row r="1" ht="16.5" customHeight="1" spans="2:2">
      <c r="B1" s="7" t="s">
        <v>0</v>
      </c>
    </row>
    <row r="2" s="1" customFormat="1" ht="60" customHeight="1" spans="1:4">
      <c r="A2" s="2"/>
      <c r="B2" s="8" t="s">
        <v>1</v>
      </c>
      <c r="C2" s="8"/>
      <c r="D2" s="8"/>
    </row>
    <row r="3" s="2" customFormat="1" ht="23.25" customHeight="1" spans="2:4">
      <c r="B3" s="9" t="s">
        <v>2</v>
      </c>
      <c r="D3" s="2" t="s">
        <v>3</v>
      </c>
    </row>
    <row r="4" s="3" customFormat="1" ht="31" customHeight="1" spans="1:4">
      <c r="A4" s="5" t="s">
        <v>4</v>
      </c>
      <c r="B4" s="10" t="s">
        <v>5</v>
      </c>
      <c r="C4" s="11" t="s">
        <v>6</v>
      </c>
      <c r="D4" s="11" t="s">
        <v>7</v>
      </c>
    </row>
    <row r="5" s="4" customFormat="1" ht="20.1" customHeight="1" spans="1:4">
      <c r="A5" s="5"/>
      <c r="B5" s="12" t="s">
        <v>8</v>
      </c>
      <c r="C5" s="13">
        <f>C7+C8+C6</f>
        <v>51600.0029262036</v>
      </c>
      <c r="D5" s="14"/>
    </row>
    <row r="6" s="5" customFormat="1" ht="20.1" hidden="1" customHeight="1" spans="2:4">
      <c r="B6" s="15" t="s">
        <v>9</v>
      </c>
      <c r="C6" s="16">
        <v>0</v>
      </c>
      <c r="D6" s="17"/>
    </row>
    <row r="7" s="4" customFormat="1" ht="20.1" customHeight="1" spans="1:4">
      <c r="A7" s="5"/>
      <c r="B7" s="12" t="s">
        <v>10</v>
      </c>
      <c r="C7" s="13">
        <f>C12+C29+C38+C57+C69+C86+C107+C120+C135+C147</f>
        <v>434</v>
      </c>
      <c r="D7" s="14"/>
    </row>
    <row r="8" s="4" customFormat="1" ht="20.1" customHeight="1" spans="1:4">
      <c r="A8" s="5"/>
      <c r="B8" s="12" t="s">
        <v>11</v>
      </c>
      <c r="C8" s="13">
        <f t="shared" ref="C8:C13" si="0">C9+C10</f>
        <v>51166.0029262036</v>
      </c>
      <c r="D8" s="14"/>
    </row>
    <row r="9" s="4" customFormat="1" ht="20.1" customHeight="1" spans="1:4">
      <c r="A9" s="5"/>
      <c r="B9" s="18" t="s">
        <v>12</v>
      </c>
      <c r="C9" s="13">
        <f>C14+C31+C40+C59+C71+C88+C109+C122+C137</f>
        <v>13349</v>
      </c>
      <c r="D9" s="14"/>
    </row>
    <row r="10" s="4" customFormat="1" ht="20.1" customHeight="1" spans="1:4">
      <c r="A10" s="5"/>
      <c r="B10" s="18" t="s">
        <v>13</v>
      </c>
      <c r="C10" s="13">
        <f>SUM(C15,C32,C41,C60,C72,C89,C110,C123,C138)</f>
        <v>37817.0029262036</v>
      </c>
      <c r="D10" s="14"/>
    </row>
    <row r="11" s="4" customFormat="1" ht="20.1" customHeight="1" spans="1:4">
      <c r="A11" s="5"/>
      <c r="B11" s="19" t="s">
        <v>14</v>
      </c>
      <c r="C11" s="20">
        <f t="shared" si="0"/>
        <v>1714</v>
      </c>
      <c r="D11" s="21"/>
    </row>
    <row r="12" s="5" customFormat="1" ht="25" hidden="1" customHeight="1" spans="1:4">
      <c r="A12" s="22" t="s">
        <v>15</v>
      </c>
      <c r="B12" s="23" t="s">
        <v>16</v>
      </c>
      <c r="C12" s="24"/>
      <c r="D12" s="25"/>
    </row>
    <row r="13" s="4" customFormat="1" ht="20.1" customHeight="1" spans="1:4">
      <c r="A13" s="5"/>
      <c r="B13" s="19" t="s">
        <v>17</v>
      </c>
      <c r="C13" s="20">
        <f t="shared" si="0"/>
        <v>1714</v>
      </c>
      <c r="D13" s="21"/>
    </row>
    <row r="14" s="4" customFormat="1" ht="20.1" customHeight="1" spans="1:4">
      <c r="A14" s="5"/>
      <c r="B14" s="19" t="s">
        <v>18</v>
      </c>
      <c r="C14" s="20">
        <f>SUM(C16:C20)+C25+C26+C27</f>
        <v>485</v>
      </c>
      <c r="D14" s="21"/>
    </row>
    <row r="15" s="4" customFormat="1" ht="20.1" customHeight="1" spans="1:4">
      <c r="A15" s="5"/>
      <c r="B15" s="19" t="s">
        <v>19</v>
      </c>
      <c r="C15" s="20">
        <f>SUM(C21:C24)</f>
        <v>1229</v>
      </c>
      <c r="D15" s="21"/>
    </row>
    <row r="16" s="4" customFormat="1" ht="20.1" customHeight="1" spans="1:4">
      <c r="A16" s="22" t="s">
        <v>20</v>
      </c>
      <c r="B16" s="26" t="s">
        <v>21</v>
      </c>
      <c r="C16" s="27">
        <v>143</v>
      </c>
      <c r="D16" s="28"/>
    </row>
    <row r="17" s="4" customFormat="1" ht="20.1" customHeight="1" spans="1:4">
      <c r="A17" s="22" t="s">
        <v>22</v>
      </c>
      <c r="B17" s="26" t="s">
        <v>23</v>
      </c>
      <c r="C17" s="27">
        <v>205</v>
      </c>
      <c r="D17" s="28"/>
    </row>
    <row r="18" s="4" customFormat="1" ht="20.1" customHeight="1" spans="1:4">
      <c r="A18" s="22" t="s">
        <v>24</v>
      </c>
      <c r="B18" s="26" t="s">
        <v>25</v>
      </c>
      <c r="C18" s="27">
        <v>65</v>
      </c>
      <c r="D18" s="28"/>
    </row>
    <row r="19" s="5" customFormat="1" ht="20.1" hidden="1" customHeight="1" spans="1:4">
      <c r="A19" s="22" t="s">
        <v>26</v>
      </c>
      <c r="B19" s="23" t="s">
        <v>27</v>
      </c>
      <c r="C19" s="24">
        <v>0</v>
      </c>
      <c r="D19" s="29"/>
    </row>
    <row r="20" s="5" customFormat="1" ht="20.1" hidden="1" customHeight="1" spans="1:4">
      <c r="A20" s="22" t="s">
        <v>28</v>
      </c>
      <c r="B20" s="23" t="s">
        <v>29</v>
      </c>
      <c r="C20" s="24">
        <v>0</v>
      </c>
      <c r="D20" s="29"/>
    </row>
    <row r="21" s="4" customFormat="1" ht="20.1" customHeight="1" spans="1:4">
      <c r="A21" s="22" t="s">
        <v>30</v>
      </c>
      <c r="B21" s="26" t="s">
        <v>31</v>
      </c>
      <c r="C21" s="27">
        <v>385</v>
      </c>
      <c r="D21" s="28"/>
    </row>
    <row r="22" s="4" customFormat="1" ht="20.1" customHeight="1" spans="1:4">
      <c r="A22" s="22" t="s">
        <v>32</v>
      </c>
      <c r="B22" s="26" t="s">
        <v>33</v>
      </c>
      <c r="C22" s="27">
        <v>251</v>
      </c>
      <c r="D22" s="28"/>
    </row>
    <row r="23" s="4" customFormat="1" ht="20.1" customHeight="1" spans="1:4">
      <c r="A23" s="22" t="s">
        <v>34</v>
      </c>
      <c r="B23" s="26" t="s">
        <v>35</v>
      </c>
      <c r="C23" s="27">
        <v>244</v>
      </c>
      <c r="D23" s="28"/>
    </row>
    <row r="24" s="4" customFormat="1" ht="20.1" customHeight="1" spans="1:4">
      <c r="A24" s="22" t="s">
        <v>36</v>
      </c>
      <c r="B24" s="26" t="s">
        <v>37</v>
      </c>
      <c r="C24" s="27">
        <v>349</v>
      </c>
      <c r="D24" s="28"/>
    </row>
    <row r="25" s="4" customFormat="1" ht="20.1" customHeight="1" spans="1:4">
      <c r="A25" s="22" t="s">
        <v>38</v>
      </c>
      <c r="B25" s="26" t="s">
        <v>39</v>
      </c>
      <c r="C25" s="27">
        <v>72</v>
      </c>
      <c r="D25" s="28"/>
    </row>
    <row r="26" s="5" customFormat="1" ht="20.1" hidden="1" customHeight="1" spans="1:4">
      <c r="A26" s="22" t="s">
        <v>40</v>
      </c>
      <c r="B26" s="23" t="s">
        <v>41</v>
      </c>
      <c r="C26" s="24">
        <v>0</v>
      </c>
      <c r="D26" s="29"/>
    </row>
    <row r="27" s="5" customFormat="1" ht="20.1" hidden="1" customHeight="1" spans="1:4">
      <c r="A27" s="30" t="s">
        <v>42</v>
      </c>
      <c r="B27" s="23" t="s">
        <v>43</v>
      </c>
      <c r="C27" s="24">
        <v>0</v>
      </c>
      <c r="D27" s="29"/>
    </row>
    <row r="28" s="4" customFormat="1" ht="20.1" customHeight="1" spans="1:4">
      <c r="A28" s="5"/>
      <c r="B28" s="19" t="s">
        <v>44</v>
      </c>
      <c r="C28" s="20">
        <f>C29+C30</f>
        <v>3458</v>
      </c>
      <c r="D28" s="21"/>
    </row>
    <row r="29" s="4" customFormat="1" ht="20.1" customHeight="1" spans="1:4">
      <c r="A29" s="22" t="s">
        <v>45</v>
      </c>
      <c r="B29" s="26" t="s">
        <v>46</v>
      </c>
      <c r="C29" s="27">
        <v>50</v>
      </c>
      <c r="D29" s="28" t="s">
        <v>47</v>
      </c>
    </row>
    <row r="30" s="4" customFormat="1" ht="20.1" customHeight="1" spans="1:4">
      <c r="A30" s="5"/>
      <c r="B30" s="19" t="s">
        <v>48</v>
      </c>
      <c r="C30" s="20">
        <f>C31+C32</f>
        <v>3408</v>
      </c>
      <c r="D30" s="21"/>
    </row>
    <row r="31" s="4" customFormat="1" ht="20.1" customHeight="1" spans="1:4">
      <c r="A31" s="5"/>
      <c r="B31" s="19" t="s">
        <v>18</v>
      </c>
      <c r="C31" s="20">
        <f>C36</f>
        <v>385</v>
      </c>
      <c r="D31" s="21"/>
    </row>
    <row r="32" s="4" customFormat="1" ht="20.1" customHeight="1" spans="1:4">
      <c r="A32" s="5"/>
      <c r="B32" s="19" t="s">
        <v>19</v>
      </c>
      <c r="C32" s="20">
        <f>SUM(C33:C35)</f>
        <v>3023</v>
      </c>
      <c r="D32" s="21"/>
    </row>
    <row r="33" s="4" customFormat="1" ht="20.1" customHeight="1" spans="1:4">
      <c r="A33" s="22" t="s">
        <v>49</v>
      </c>
      <c r="B33" s="26" t="s">
        <v>50</v>
      </c>
      <c r="C33" s="27">
        <v>783</v>
      </c>
      <c r="D33" s="28"/>
    </row>
    <row r="34" s="4" customFormat="1" ht="20.1" customHeight="1" spans="1:4">
      <c r="A34" s="22" t="s">
        <v>51</v>
      </c>
      <c r="B34" s="26" t="s">
        <v>52</v>
      </c>
      <c r="C34" s="27">
        <v>1434</v>
      </c>
      <c r="D34" s="28"/>
    </row>
    <row r="35" s="4" customFormat="1" ht="20.1" customHeight="1" spans="1:4">
      <c r="A35" s="22" t="s">
        <v>53</v>
      </c>
      <c r="B35" s="26" t="s">
        <v>54</v>
      </c>
      <c r="C35" s="27">
        <v>806</v>
      </c>
      <c r="D35" s="28"/>
    </row>
    <row r="36" s="4" customFormat="1" ht="20.1" customHeight="1" spans="1:4">
      <c r="A36" s="22" t="s">
        <v>55</v>
      </c>
      <c r="B36" s="26" t="s">
        <v>56</v>
      </c>
      <c r="C36" s="27">
        <v>385</v>
      </c>
      <c r="D36" s="28"/>
    </row>
    <row r="37" s="4" customFormat="1" ht="20.1" customHeight="1" spans="1:4">
      <c r="A37" s="5"/>
      <c r="B37" s="19" t="s">
        <v>57</v>
      </c>
      <c r="C37" s="20">
        <f>C38+C39</f>
        <v>6000.00292620356</v>
      </c>
      <c r="D37" s="21"/>
    </row>
    <row r="38" s="5" customFormat="1" ht="20.1" hidden="1" customHeight="1" spans="1:4">
      <c r="A38" s="22" t="s">
        <v>58</v>
      </c>
      <c r="B38" s="23" t="s">
        <v>59</v>
      </c>
      <c r="C38" s="24"/>
      <c r="D38" s="29"/>
    </row>
    <row r="39" s="4" customFormat="1" ht="20.1" customHeight="1" spans="1:4">
      <c r="A39" s="5"/>
      <c r="B39" s="19" t="s">
        <v>60</v>
      </c>
      <c r="C39" s="20">
        <f>C40+C41</f>
        <v>6000.00292620356</v>
      </c>
      <c r="D39" s="21"/>
    </row>
    <row r="40" s="4" customFormat="1" ht="20.1" customHeight="1" spans="1:4">
      <c r="A40" s="5"/>
      <c r="B40" s="19" t="s">
        <v>18</v>
      </c>
      <c r="C40" s="20">
        <f>C42+C43+C44</f>
        <v>1161</v>
      </c>
      <c r="D40" s="21"/>
    </row>
    <row r="41" s="4" customFormat="1" ht="20.1" customHeight="1" spans="1:4">
      <c r="A41" s="5"/>
      <c r="B41" s="19" t="s">
        <v>19</v>
      </c>
      <c r="C41" s="20">
        <f>SUM(C45:C55)</f>
        <v>4839.00292620356</v>
      </c>
      <c r="D41" s="21"/>
    </row>
    <row r="42" s="4" customFormat="1" ht="20.1" customHeight="1" spans="1:4">
      <c r="A42" s="22" t="s">
        <v>61</v>
      </c>
      <c r="B42" s="26" t="s">
        <v>62</v>
      </c>
      <c r="C42" s="27">
        <v>300</v>
      </c>
      <c r="D42" s="28"/>
    </row>
    <row r="43" s="4" customFormat="1" ht="20.1" customHeight="1" spans="1:4">
      <c r="A43" s="22" t="s">
        <v>63</v>
      </c>
      <c r="B43" s="26" t="s">
        <v>64</v>
      </c>
      <c r="C43" s="27">
        <v>308</v>
      </c>
      <c r="D43" s="28"/>
    </row>
    <row r="44" s="4" customFormat="1" spans="1:4">
      <c r="A44" s="22" t="s">
        <v>65</v>
      </c>
      <c r="B44" s="26" t="s">
        <v>66</v>
      </c>
      <c r="C44" s="27">
        <v>553</v>
      </c>
      <c r="D44" s="28"/>
    </row>
    <row r="45" s="4" customFormat="1" ht="20.1" customHeight="1" spans="1:4">
      <c r="A45" s="22" t="s">
        <v>67</v>
      </c>
      <c r="B45" s="26" t="s">
        <v>68</v>
      </c>
      <c r="C45" s="27">
        <v>586.002926203561</v>
      </c>
      <c r="D45" s="28"/>
    </row>
    <row r="46" s="4" customFormat="1" ht="20.1" customHeight="1" spans="1:4">
      <c r="A46" s="22" t="s">
        <v>69</v>
      </c>
      <c r="B46" s="26" t="s">
        <v>70</v>
      </c>
      <c r="C46" s="27">
        <v>327</v>
      </c>
      <c r="D46" s="28"/>
    </row>
    <row r="47" s="4" customFormat="1" ht="20.1" customHeight="1" spans="1:4">
      <c r="A47" s="22" t="s">
        <v>71</v>
      </c>
      <c r="B47" s="26" t="s">
        <v>72</v>
      </c>
      <c r="C47" s="27">
        <v>355</v>
      </c>
      <c r="D47" s="28"/>
    </row>
    <row r="48" s="4" customFormat="1" ht="20.1" customHeight="1" spans="1:4">
      <c r="A48" s="22" t="s">
        <v>73</v>
      </c>
      <c r="B48" s="26" t="s">
        <v>74</v>
      </c>
      <c r="C48" s="27">
        <v>269</v>
      </c>
      <c r="D48" s="28"/>
    </row>
    <row r="49" s="4" customFormat="1" ht="20.1" customHeight="1" spans="1:4">
      <c r="A49" s="22" t="s">
        <v>75</v>
      </c>
      <c r="B49" s="26" t="s">
        <v>76</v>
      </c>
      <c r="C49" s="27">
        <v>199</v>
      </c>
      <c r="D49" s="28"/>
    </row>
    <row r="50" s="4" customFormat="1" ht="20.1" customHeight="1" spans="1:4">
      <c r="A50" s="22" t="s">
        <v>77</v>
      </c>
      <c r="B50" s="26" t="s">
        <v>78</v>
      </c>
      <c r="C50" s="27">
        <v>516</v>
      </c>
      <c r="D50" s="28"/>
    </row>
    <row r="51" s="4" customFormat="1" ht="20.1" customHeight="1" spans="1:4">
      <c r="A51" s="22" t="s">
        <v>79</v>
      </c>
      <c r="B51" s="26" t="s">
        <v>80</v>
      </c>
      <c r="C51" s="27">
        <v>298</v>
      </c>
      <c r="D51" s="28"/>
    </row>
    <row r="52" s="4" customFormat="1" ht="20.1" customHeight="1" spans="1:4">
      <c r="A52" s="22" t="s">
        <v>81</v>
      </c>
      <c r="B52" s="26" t="s">
        <v>82</v>
      </c>
      <c r="C52" s="27">
        <v>846</v>
      </c>
      <c r="D52" s="28"/>
    </row>
    <row r="53" s="4" customFormat="1" ht="20.1" customHeight="1" spans="1:4">
      <c r="A53" s="22" t="s">
        <v>83</v>
      </c>
      <c r="B53" s="26" t="s">
        <v>84</v>
      </c>
      <c r="C53" s="27">
        <v>611</v>
      </c>
      <c r="D53" s="28"/>
    </row>
    <row r="54" s="4" customFormat="1" ht="20.1" customHeight="1" spans="1:4">
      <c r="A54" s="22" t="s">
        <v>85</v>
      </c>
      <c r="B54" s="26" t="s">
        <v>86</v>
      </c>
      <c r="C54" s="27">
        <v>330</v>
      </c>
      <c r="D54" s="28"/>
    </row>
    <row r="55" s="4" customFormat="1" ht="20.1" customHeight="1" spans="1:4">
      <c r="A55" s="22" t="s">
        <v>87</v>
      </c>
      <c r="B55" s="26" t="s">
        <v>88</v>
      </c>
      <c r="C55" s="27">
        <v>502</v>
      </c>
      <c r="D55" s="28"/>
    </row>
    <row r="56" s="4" customFormat="1" ht="20.1" customHeight="1" spans="1:4">
      <c r="A56" s="5"/>
      <c r="B56" s="19" t="s">
        <v>89</v>
      </c>
      <c r="C56" s="20">
        <f>C57+C58</f>
        <v>3388</v>
      </c>
      <c r="D56" s="21"/>
    </row>
    <row r="57" s="5" customFormat="1" ht="17.4" hidden="1" spans="1:4">
      <c r="A57" s="22" t="s">
        <v>90</v>
      </c>
      <c r="B57" s="23" t="s">
        <v>91</v>
      </c>
      <c r="C57" s="24"/>
      <c r="D57" s="29"/>
    </row>
    <row r="58" s="4" customFormat="1" ht="20.1" customHeight="1" spans="1:4">
      <c r="A58" s="5"/>
      <c r="B58" s="19" t="s">
        <v>92</v>
      </c>
      <c r="C58" s="20">
        <f>C59+C60</f>
        <v>3388</v>
      </c>
      <c r="D58" s="21"/>
    </row>
    <row r="59" s="4" customFormat="1" ht="20.1" customHeight="1" spans="1:4">
      <c r="A59" s="5"/>
      <c r="B59" s="19" t="s">
        <v>18</v>
      </c>
      <c r="C59" s="20">
        <f>SUM(C61:C62,C67)</f>
        <v>969</v>
      </c>
      <c r="D59" s="21"/>
    </row>
    <row r="60" s="4" customFormat="1" ht="20.1" customHeight="1" spans="1:4">
      <c r="A60" s="5"/>
      <c r="B60" s="19" t="s">
        <v>19</v>
      </c>
      <c r="C60" s="20">
        <f>SUM(C63:C66)</f>
        <v>2419</v>
      </c>
      <c r="D60" s="21"/>
    </row>
    <row r="61" s="4" customFormat="1" ht="20.1" customHeight="1" spans="1:4">
      <c r="A61" s="22" t="s">
        <v>93</v>
      </c>
      <c r="B61" s="26" t="s">
        <v>94</v>
      </c>
      <c r="C61" s="27">
        <v>706</v>
      </c>
      <c r="D61" s="28"/>
    </row>
    <row r="62" s="4" customFormat="1" ht="20.1" customHeight="1" spans="1:4">
      <c r="A62" s="22" t="s">
        <v>95</v>
      </c>
      <c r="B62" s="26" t="s">
        <v>96</v>
      </c>
      <c r="C62" s="27">
        <v>263</v>
      </c>
      <c r="D62" s="28"/>
    </row>
    <row r="63" s="4" customFormat="1" ht="20.1" customHeight="1" spans="1:4">
      <c r="A63" s="22" t="s">
        <v>97</v>
      </c>
      <c r="B63" s="26" t="s">
        <v>98</v>
      </c>
      <c r="C63" s="27">
        <v>607</v>
      </c>
      <c r="D63" s="28"/>
    </row>
    <row r="64" s="4" customFormat="1" ht="20.1" customHeight="1" spans="1:4">
      <c r="A64" s="22" t="s">
        <v>99</v>
      </c>
      <c r="B64" s="26" t="s">
        <v>100</v>
      </c>
      <c r="C64" s="27">
        <v>627</v>
      </c>
      <c r="D64" s="28"/>
    </row>
    <row r="65" s="4" customFormat="1" ht="20.1" customHeight="1" spans="1:4">
      <c r="A65" s="22" t="s">
        <v>101</v>
      </c>
      <c r="B65" s="26" t="s">
        <v>102</v>
      </c>
      <c r="C65" s="27">
        <v>574</v>
      </c>
      <c r="D65" s="28"/>
    </row>
    <row r="66" s="4" customFormat="1" ht="20.1" customHeight="1" spans="1:4">
      <c r="A66" s="22" t="s">
        <v>103</v>
      </c>
      <c r="B66" s="26" t="s">
        <v>104</v>
      </c>
      <c r="C66" s="27">
        <v>611</v>
      </c>
      <c r="D66" s="28"/>
    </row>
    <row r="67" s="5" customFormat="1" ht="20.1" hidden="1" customHeight="1" spans="1:4">
      <c r="A67" s="30" t="s">
        <v>105</v>
      </c>
      <c r="B67" s="23" t="s">
        <v>106</v>
      </c>
      <c r="C67" s="24"/>
      <c r="D67" s="29"/>
    </row>
    <row r="68" s="4" customFormat="1" ht="20.1" customHeight="1" spans="1:4">
      <c r="A68" s="5"/>
      <c r="B68" s="19" t="s">
        <v>107</v>
      </c>
      <c r="C68" s="20">
        <f>C69+C70</f>
        <v>5045</v>
      </c>
      <c r="D68" s="21"/>
    </row>
    <row r="69" s="5" customFormat="1" ht="20.1" hidden="1" customHeight="1" spans="1:4">
      <c r="A69" s="22" t="s">
        <v>108</v>
      </c>
      <c r="B69" s="23" t="s">
        <v>109</v>
      </c>
      <c r="C69" s="24"/>
      <c r="D69" s="29"/>
    </row>
    <row r="70" s="4" customFormat="1" ht="20.1" customHeight="1" spans="1:4">
      <c r="A70" s="5"/>
      <c r="B70" s="19" t="s">
        <v>110</v>
      </c>
      <c r="C70" s="20">
        <f>C71+C72</f>
        <v>5045</v>
      </c>
      <c r="D70" s="21"/>
    </row>
    <row r="71" s="4" customFormat="1" ht="20.1" customHeight="1" spans="1:4">
      <c r="A71" s="5"/>
      <c r="B71" s="19" t="s">
        <v>18</v>
      </c>
      <c r="C71" s="20">
        <f>SUM(C73)</f>
        <v>357</v>
      </c>
      <c r="D71" s="21"/>
    </row>
    <row r="72" s="4" customFormat="1" ht="20.1" customHeight="1" spans="1:4">
      <c r="A72" s="5"/>
      <c r="B72" s="19" t="s">
        <v>19</v>
      </c>
      <c r="C72" s="20">
        <f>SUM(C74:C84)</f>
        <v>4688</v>
      </c>
      <c r="D72" s="21"/>
    </row>
    <row r="73" s="4" customFormat="1" ht="20.1" customHeight="1" spans="1:4">
      <c r="A73" s="22" t="s">
        <v>111</v>
      </c>
      <c r="B73" s="26" t="s">
        <v>112</v>
      </c>
      <c r="C73" s="27">
        <v>357</v>
      </c>
      <c r="D73" s="28"/>
    </row>
    <row r="74" s="4" customFormat="1" ht="20.1" customHeight="1" spans="1:4">
      <c r="A74" s="22" t="s">
        <v>113</v>
      </c>
      <c r="B74" s="26" t="s">
        <v>114</v>
      </c>
      <c r="C74" s="27">
        <v>402</v>
      </c>
      <c r="D74" s="28"/>
    </row>
    <row r="75" s="4" customFormat="1" ht="20.1" customHeight="1" spans="1:4">
      <c r="A75" s="22" t="s">
        <v>115</v>
      </c>
      <c r="B75" s="26" t="s">
        <v>116</v>
      </c>
      <c r="C75" s="27">
        <v>508</v>
      </c>
      <c r="D75" s="28"/>
    </row>
    <row r="76" s="4" customFormat="1" ht="20.1" customHeight="1" spans="1:4">
      <c r="A76" s="22" t="s">
        <v>117</v>
      </c>
      <c r="B76" s="26" t="s">
        <v>118</v>
      </c>
      <c r="C76" s="27">
        <v>337</v>
      </c>
      <c r="D76" s="28"/>
    </row>
    <row r="77" s="4" customFormat="1" ht="20.1" customHeight="1" spans="1:4">
      <c r="A77" s="22" t="s">
        <v>119</v>
      </c>
      <c r="B77" s="26" t="s">
        <v>120</v>
      </c>
      <c r="C77" s="27">
        <v>551</v>
      </c>
      <c r="D77" s="28"/>
    </row>
    <row r="78" s="4" customFormat="1" ht="20.1" customHeight="1" spans="1:4">
      <c r="A78" s="22" t="s">
        <v>121</v>
      </c>
      <c r="B78" s="26" t="s">
        <v>122</v>
      </c>
      <c r="C78" s="27">
        <v>272</v>
      </c>
      <c r="D78" s="28"/>
    </row>
    <row r="79" s="4" customFormat="1" ht="20.1" customHeight="1" spans="1:4">
      <c r="A79" s="22" t="s">
        <v>123</v>
      </c>
      <c r="B79" s="26" t="s">
        <v>124</v>
      </c>
      <c r="C79" s="27">
        <v>365</v>
      </c>
      <c r="D79" s="28"/>
    </row>
    <row r="80" s="4" customFormat="1" ht="20.1" customHeight="1" spans="1:4">
      <c r="A80" s="22" t="s">
        <v>125</v>
      </c>
      <c r="B80" s="26" t="s">
        <v>126</v>
      </c>
      <c r="C80" s="27">
        <v>312</v>
      </c>
      <c r="D80" s="28"/>
    </row>
    <row r="81" s="4" customFormat="1" ht="20.1" customHeight="1" spans="1:4">
      <c r="A81" s="22" t="s">
        <v>127</v>
      </c>
      <c r="B81" s="26" t="s">
        <v>128</v>
      </c>
      <c r="C81" s="27">
        <v>232</v>
      </c>
      <c r="D81" s="28"/>
    </row>
    <row r="82" s="4" customFormat="1" ht="18" customHeight="1" spans="1:4">
      <c r="A82" s="22" t="s">
        <v>129</v>
      </c>
      <c r="B82" s="26" t="s">
        <v>130</v>
      </c>
      <c r="C82" s="27">
        <v>620</v>
      </c>
      <c r="D82" s="28"/>
    </row>
    <row r="83" s="4" customFormat="1" ht="20.1" customHeight="1" spans="1:4">
      <c r="A83" s="22" t="s">
        <v>131</v>
      </c>
      <c r="B83" s="26" t="s">
        <v>132</v>
      </c>
      <c r="C83" s="27">
        <v>408</v>
      </c>
      <c r="D83" s="28"/>
    </row>
    <row r="84" s="4" customFormat="1" ht="24" customHeight="1" spans="1:4">
      <c r="A84" s="22" t="s">
        <v>133</v>
      </c>
      <c r="B84" s="26" t="s">
        <v>134</v>
      </c>
      <c r="C84" s="27">
        <v>681</v>
      </c>
      <c r="D84" s="28"/>
    </row>
    <row r="85" s="4" customFormat="1" ht="20.1" customHeight="1" spans="1:4">
      <c r="A85" s="5"/>
      <c r="B85" s="19" t="s">
        <v>135</v>
      </c>
      <c r="C85" s="20">
        <f>C86+C87</f>
        <v>7798</v>
      </c>
      <c r="D85" s="21"/>
    </row>
    <row r="86" s="5" customFormat="1" ht="20.1" hidden="1" customHeight="1" spans="1:4">
      <c r="A86" s="22" t="s">
        <v>136</v>
      </c>
      <c r="B86" s="23" t="s">
        <v>137</v>
      </c>
      <c r="C86" s="24"/>
      <c r="D86" s="29"/>
    </row>
    <row r="87" s="4" customFormat="1" ht="20.1" customHeight="1" spans="1:4">
      <c r="A87" s="5"/>
      <c r="B87" s="19" t="s">
        <v>138</v>
      </c>
      <c r="C87" s="20">
        <f>C88+C89</f>
        <v>7798</v>
      </c>
      <c r="D87" s="21"/>
    </row>
    <row r="88" s="4" customFormat="1" ht="20.1" customHeight="1" spans="1:4">
      <c r="A88" s="5"/>
      <c r="B88" s="19" t="s">
        <v>18</v>
      </c>
      <c r="C88" s="20">
        <f>SUM(C90,C92,C95:C100,C102,C104)</f>
        <v>4392</v>
      </c>
      <c r="D88" s="21"/>
    </row>
    <row r="89" s="4" customFormat="1" ht="20.1" customHeight="1" spans="1:4">
      <c r="A89" s="5"/>
      <c r="B89" s="19" t="s">
        <v>19</v>
      </c>
      <c r="C89" s="20">
        <f>SUM(C91,C93:C94,C101,C103,C105)</f>
        <v>3406</v>
      </c>
      <c r="D89" s="21"/>
    </row>
    <row r="90" s="4" customFormat="1" ht="20.1" customHeight="1" spans="1:4">
      <c r="A90" s="22" t="s">
        <v>139</v>
      </c>
      <c r="B90" s="26" t="s">
        <v>140</v>
      </c>
      <c r="C90" s="27">
        <v>547</v>
      </c>
      <c r="D90" s="28"/>
    </row>
    <row r="91" s="4" customFormat="1" ht="20.1" customHeight="1" spans="1:4">
      <c r="A91" s="22" t="s">
        <v>141</v>
      </c>
      <c r="B91" s="26" t="s">
        <v>142</v>
      </c>
      <c r="C91" s="27">
        <v>549</v>
      </c>
      <c r="D91" s="28"/>
    </row>
    <row r="92" s="4" customFormat="1" ht="20.1" customHeight="1" spans="1:4">
      <c r="A92" s="22" t="s">
        <v>143</v>
      </c>
      <c r="B92" s="26" t="s">
        <v>144</v>
      </c>
      <c r="C92" s="27">
        <v>272</v>
      </c>
      <c r="D92" s="28"/>
    </row>
    <row r="93" s="4" customFormat="1" ht="20.1" customHeight="1" spans="1:4">
      <c r="A93" s="22" t="s">
        <v>145</v>
      </c>
      <c r="B93" s="26" t="s">
        <v>146</v>
      </c>
      <c r="C93" s="27">
        <v>381</v>
      </c>
      <c r="D93" s="31"/>
    </row>
    <row r="94" s="4" customFormat="1" ht="20.1" customHeight="1" spans="1:4">
      <c r="A94" s="22" t="s">
        <v>147</v>
      </c>
      <c r="B94" s="26" t="s">
        <v>148</v>
      </c>
      <c r="C94" s="27">
        <v>429</v>
      </c>
      <c r="D94" s="28"/>
    </row>
    <row r="95" s="4" customFormat="1" ht="20.1" customHeight="1" spans="1:4">
      <c r="A95" s="22" t="s">
        <v>149</v>
      </c>
      <c r="B95" s="26" t="s">
        <v>150</v>
      </c>
      <c r="C95" s="27">
        <v>242</v>
      </c>
      <c r="D95" s="28"/>
    </row>
    <row r="96" s="4" customFormat="1" ht="20.1" customHeight="1" spans="1:4">
      <c r="A96" s="22" t="s">
        <v>151</v>
      </c>
      <c r="B96" s="26" t="s">
        <v>152</v>
      </c>
      <c r="C96" s="27">
        <v>375</v>
      </c>
      <c r="D96" s="28"/>
    </row>
    <row r="97" s="4" customFormat="1" ht="20.1" customHeight="1" spans="1:4">
      <c r="A97" s="22" t="s">
        <v>153</v>
      </c>
      <c r="B97" s="26" t="s">
        <v>154</v>
      </c>
      <c r="C97" s="27">
        <v>326</v>
      </c>
      <c r="D97" s="28"/>
    </row>
    <row r="98" s="4" customFormat="1" ht="20.1" customHeight="1" spans="1:4">
      <c r="A98" s="22" t="s">
        <v>155</v>
      </c>
      <c r="B98" s="26" t="s">
        <v>156</v>
      </c>
      <c r="C98" s="27">
        <v>324</v>
      </c>
      <c r="D98" s="28"/>
    </row>
    <row r="99" s="4" customFormat="1" ht="20.1" customHeight="1" spans="1:4">
      <c r="A99" s="22" t="s">
        <v>157</v>
      </c>
      <c r="B99" s="26" t="s">
        <v>158</v>
      </c>
      <c r="C99" s="27">
        <v>500</v>
      </c>
      <c r="D99" s="28"/>
    </row>
    <row r="100" s="4" customFormat="1" ht="20.1" customHeight="1" spans="1:4">
      <c r="A100" s="22" t="s">
        <v>159</v>
      </c>
      <c r="B100" s="26" t="s">
        <v>160</v>
      </c>
      <c r="C100" s="27">
        <v>418</v>
      </c>
      <c r="D100" s="28"/>
    </row>
    <row r="101" s="4" customFormat="1" ht="20.1" customHeight="1" spans="1:4">
      <c r="A101" s="22" t="s">
        <v>161</v>
      </c>
      <c r="B101" s="26" t="s">
        <v>162</v>
      </c>
      <c r="C101" s="27">
        <v>975</v>
      </c>
      <c r="D101" s="28"/>
    </row>
    <row r="102" s="4" customFormat="1" ht="20.1" customHeight="1" spans="1:4">
      <c r="A102" s="22" t="s">
        <v>163</v>
      </c>
      <c r="B102" s="26" t="s">
        <v>164</v>
      </c>
      <c r="C102" s="27">
        <v>832</v>
      </c>
      <c r="D102" s="28"/>
    </row>
    <row r="103" s="4" customFormat="1" ht="20.1" customHeight="1" spans="1:4">
      <c r="A103" s="22" t="s">
        <v>165</v>
      </c>
      <c r="B103" s="26" t="s">
        <v>166</v>
      </c>
      <c r="C103" s="27">
        <v>798</v>
      </c>
      <c r="D103" s="28"/>
    </row>
    <row r="104" s="4" customFormat="1" ht="20.1" customHeight="1" spans="1:4">
      <c r="A104" s="22" t="s">
        <v>167</v>
      </c>
      <c r="B104" s="26" t="s">
        <v>168</v>
      </c>
      <c r="C104" s="27">
        <v>556</v>
      </c>
      <c r="D104" s="28"/>
    </row>
    <row r="105" s="4" customFormat="1" ht="20.1" customHeight="1" spans="1:4">
      <c r="A105" s="22" t="s">
        <v>169</v>
      </c>
      <c r="B105" s="26" t="s">
        <v>170</v>
      </c>
      <c r="C105" s="27">
        <v>274</v>
      </c>
      <c r="D105" s="28"/>
    </row>
    <row r="106" s="4" customFormat="1" ht="20.1" customHeight="1" spans="1:4">
      <c r="A106" s="5"/>
      <c r="B106" s="19" t="s">
        <v>171</v>
      </c>
      <c r="C106" s="20">
        <f>C107+C108</f>
        <v>11707</v>
      </c>
      <c r="D106" s="21"/>
    </row>
    <row r="107" s="4" customFormat="1" ht="23" customHeight="1" spans="1:4">
      <c r="A107" s="22" t="s">
        <v>172</v>
      </c>
      <c r="B107" s="26" t="s">
        <v>173</v>
      </c>
      <c r="C107" s="27">
        <v>207</v>
      </c>
      <c r="D107" s="32" t="s">
        <v>174</v>
      </c>
    </row>
    <row r="108" s="4" customFormat="1" ht="20.1" customHeight="1" spans="1:4">
      <c r="A108" s="5"/>
      <c r="B108" s="19" t="s">
        <v>175</v>
      </c>
      <c r="C108" s="20">
        <f>C109+C110</f>
        <v>11500</v>
      </c>
      <c r="D108" s="21"/>
    </row>
    <row r="109" s="4" customFormat="1" ht="20.1" customHeight="1" spans="1:4">
      <c r="A109" s="5"/>
      <c r="B109" s="19" t="s">
        <v>18</v>
      </c>
      <c r="C109" s="20">
        <f>C111</f>
        <v>1812</v>
      </c>
      <c r="D109" s="21"/>
    </row>
    <row r="110" s="4" customFormat="1" ht="20.1" customHeight="1" spans="1:4">
      <c r="A110" s="5"/>
      <c r="B110" s="19" t="s">
        <v>19</v>
      </c>
      <c r="C110" s="20">
        <f>SUM(C112:C118)</f>
        <v>9688</v>
      </c>
      <c r="D110" s="21"/>
    </row>
    <row r="111" s="4" customFormat="1" ht="20.1" customHeight="1" spans="1:4">
      <c r="A111" s="22" t="s">
        <v>176</v>
      </c>
      <c r="B111" s="26" t="s">
        <v>177</v>
      </c>
      <c r="C111" s="27">
        <v>1812</v>
      </c>
      <c r="D111" s="28"/>
    </row>
    <row r="112" s="4" customFormat="1" ht="20.1" customHeight="1" spans="1:4">
      <c r="A112" s="22" t="s">
        <v>178</v>
      </c>
      <c r="B112" s="26" t="s">
        <v>179</v>
      </c>
      <c r="C112" s="27">
        <v>1048</v>
      </c>
      <c r="D112" s="28"/>
    </row>
    <row r="113" s="4" customFormat="1" ht="20.1" customHeight="1" spans="1:4">
      <c r="A113" s="22" t="s">
        <v>180</v>
      </c>
      <c r="B113" s="26" t="s">
        <v>181</v>
      </c>
      <c r="C113" s="27">
        <v>1045</v>
      </c>
      <c r="D113" s="28"/>
    </row>
    <row r="114" s="4" customFormat="1" ht="20.1" customHeight="1" spans="1:4">
      <c r="A114" s="22" t="s">
        <v>182</v>
      </c>
      <c r="B114" s="26" t="s">
        <v>183</v>
      </c>
      <c r="C114" s="27">
        <v>673</v>
      </c>
      <c r="D114" s="28"/>
    </row>
    <row r="115" s="4" customFormat="1" ht="20.1" customHeight="1" spans="1:4">
      <c r="A115" s="22" t="s">
        <v>184</v>
      </c>
      <c r="B115" s="26" t="s">
        <v>185</v>
      </c>
      <c r="C115" s="27">
        <v>1823</v>
      </c>
      <c r="D115" s="28"/>
    </row>
    <row r="116" s="4" customFormat="1" ht="20.1" customHeight="1" spans="1:4">
      <c r="A116" s="22" t="s">
        <v>186</v>
      </c>
      <c r="B116" s="26" t="s">
        <v>187</v>
      </c>
      <c r="C116" s="27">
        <v>1503</v>
      </c>
      <c r="D116" s="28"/>
    </row>
    <row r="117" s="4" customFormat="1" ht="20.1" customHeight="1" spans="1:4">
      <c r="A117" s="22" t="s">
        <v>188</v>
      </c>
      <c r="B117" s="26" t="s">
        <v>189</v>
      </c>
      <c r="C117" s="27">
        <v>2128</v>
      </c>
      <c r="D117" s="28"/>
    </row>
    <row r="118" s="4" customFormat="1" ht="20.1" customHeight="1" spans="1:4">
      <c r="A118" s="22" t="s">
        <v>190</v>
      </c>
      <c r="B118" s="26" t="s">
        <v>191</v>
      </c>
      <c r="C118" s="27">
        <v>1468</v>
      </c>
      <c r="D118" s="28"/>
    </row>
    <row r="119" s="4" customFormat="1" ht="20.1" customHeight="1" spans="1:4">
      <c r="A119" s="5"/>
      <c r="B119" s="19" t="s">
        <v>192</v>
      </c>
      <c r="C119" s="20">
        <f>C120+C121</f>
        <v>7984</v>
      </c>
      <c r="D119" s="21"/>
    </row>
    <row r="120" s="5" customFormat="1" ht="25" hidden="1" customHeight="1" spans="1:4">
      <c r="A120" s="22" t="s">
        <v>193</v>
      </c>
      <c r="B120" s="23" t="s">
        <v>194</v>
      </c>
      <c r="C120" s="24"/>
      <c r="D120" s="29"/>
    </row>
    <row r="121" s="4" customFormat="1" ht="20.1" customHeight="1" spans="1:4">
      <c r="A121" s="5"/>
      <c r="B121" s="19" t="s">
        <v>195</v>
      </c>
      <c r="C121" s="20">
        <f>C122+C123</f>
        <v>7984</v>
      </c>
      <c r="D121" s="21"/>
    </row>
    <row r="122" s="4" customFormat="1" ht="20.1" customHeight="1" spans="1:4">
      <c r="A122" s="5"/>
      <c r="B122" s="19" t="s">
        <v>18</v>
      </c>
      <c r="C122" s="20">
        <f>C124+C127</f>
        <v>590</v>
      </c>
      <c r="D122" s="21"/>
    </row>
    <row r="123" s="4" customFormat="1" ht="20.1" customHeight="1" spans="1:4">
      <c r="A123" s="5"/>
      <c r="B123" s="19" t="s">
        <v>19</v>
      </c>
      <c r="C123" s="20">
        <f>SUM(C125:C126,C128:C133)</f>
        <v>7394</v>
      </c>
      <c r="D123" s="21"/>
    </row>
    <row r="124" s="4" customFormat="1" ht="20.1" customHeight="1" spans="1:4">
      <c r="A124" s="22" t="s">
        <v>196</v>
      </c>
      <c r="B124" s="26" t="s">
        <v>197</v>
      </c>
      <c r="C124" s="27">
        <v>287</v>
      </c>
      <c r="D124" s="28"/>
    </row>
    <row r="125" s="4" customFormat="1" ht="20.1" customHeight="1" spans="1:4">
      <c r="A125" s="22" t="s">
        <v>198</v>
      </c>
      <c r="B125" s="26" t="s">
        <v>199</v>
      </c>
      <c r="C125" s="27">
        <v>1366</v>
      </c>
      <c r="D125" s="28"/>
    </row>
    <row r="126" s="4" customFormat="1" ht="20.1" customHeight="1" spans="1:4">
      <c r="A126" s="22" t="s">
        <v>200</v>
      </c>
      <c r="B126" s="26" t="s">
        <v>201</v>
      </c>
      <c r="C126" s="27">
        <v>295</v>
      </c>
      <c r="D126" s="28"/>
    </row>
    <row r="127" s="4" customFormat="1" ht="20.1" customHeight="1" spans="1:4">
      <c r="A127" s="22" t="s">
        <v>202</v>
      </c>
      <c r="B127" s="26" t="s">
        <v>203</v>
      </c>
      <c r="C127" s="27">
        <v>303</v>
      </c>
      <c r="D127" s="28"/>
    </row>
    <row r="128" s="4" customFormat="1" ht="20.1" customHeight="1" spans="1:4">
      <c r="A128" s="22" t="s">
        <v>204</v>
      </c>
      <c r="B128" s="26" t="s">
        <v>205</v>
      </c>
      <c r="C128" s="27">
        <v>308</v>
      </c>
      <c r="D128" s="28"/>
    </row>
    <row r="129" s="4" customFormat="1" ht="20.1" customHeight="1" spans="1:4">
      <c r="A129" s="22" t="s">
        <v>206</v>
      </c>
      <c r="B129" s="26" t="s">
        <v>207</v>
      </c>
      <c r="C129" s="27">
        <v>854</v>
      </c>
      <c r="D129" s="28"/>
    </row>
    <row r="130" s="4" customFormat="1" ht="20.1" customHeight="1" spans="1:4">
      <c r="A130" s="22" t="s">
        <v>208</v>
      </c>
      <c r="B130" s="26" t="s">
        <v>209</v>
      </c>
      <c r="C130" s="27">
        <v>949</v>
      </c>
      <c r="D130" s="28"/>
    </row>
    <row r="131" s="4" customFormat="1" ht="20.1" customHeight="1" spans="1:4">
      <c r="A131" s="22" t="s">
        <v>210</v>
      </c>
      <c r="B131" s="26" t="s">
        <v>211</v>
      </c>
      <c r="C131" s="27">
        <v>1379</v>
      </c>
      <c r="D131" s="28"/>
    </row>
    <row r="132" s="4" customFormat="1" ht="20.1" customHeight="1" spans="1:4">
      <c r="A132" s="22" t="s">
        <v>212</v>
      </c>
      <c r="B132" s="26" t="s">
        <v>213</v>
      </c>
      <c r="C132" s="27">
        <v>950</v>
      </c>
      <c r="D132" s="28"/>
    </row>
    <row r="133" s="4" customFormat="1" ht="20.1" customHeight="1" spans="1:4">
      <c r="A133" s="22" t="s">
        <v>214</v>
      </c>
      <c r="B133" s="26" t="s">
        <v>215</v>
      </c>
      <c r="C133" s="27">
        <v>1293</v>
      </c>
      <c r="D133" s="28"/>
    </row>
    <row r="134" s="4" customFormat="1" ht="20.1" customHeight="1" spans="1:4">
      <c r="A134" s="5"/>
      <c r="B134" s="19" t="s">
        <v>216</v>
      </c>
      <c r="C134" s="20">
        <f>C135+C136</f>
        <v>4329</v>
      </c>
      <c r="D134" s="21"/>
    </row>
    <row r="135" s="5" customFormat="1" ht="20.1" hidden="1" customHeight="1" spans="1:4">
      <c r="A135" s="22" t="s">
        <v>217</v>
      </c>
      <c r="B135" s="23" t="s">
        <v>218</v>
      </c>
      <c r="C135" s="24"/>
      <c r="D135" s="29"/>
    </row>
    <row r="136" s="4" customFormat="1" ht="20.1" customHeight="1" spans="1:4">
      <c r="A136" s="5"/>
      <c r="B136" s="19" t="s">
        <v>219</v>
      </c>
      <c r="C136" s="20">
        <f>C137+C138</f>
        <v>4329</v>
      </c>
      <c r="D136" s="21"/>
    </row>
    <row r="137" s="4" customFormat="1" ht="20.1" customHeight="1" spans="1:4">
      <c r="A137" s="5"/>
      <c r="B137" s="19" t="s">
        <v>18</v>
      </c>
      <c r="C137" s="20">
        <f>SUM(C139:C141,C144:C146)</f>
        <v>3198</v>
      </c>
      <c r="D137" s="21"/>
    </row>
    <row r="138" s="4" customFormat="1" ht="20.1" customHeight="1" spans="1:4">
      <c r="A138" s="5"/>
      <c r="B138" s="19" t="s">
        <v>19</v>
      </c>
      <c r="C138" s="20">
        <f>SUM(C142:C143)</f>
        <v>1131</v>
      </c>
      <c r="D138" s="21"/>
    </row>
    <row r="139" s="4" customFormat="1" ht="20.1" customHeight="1" spans="1:4">
      <c r="A139" s="22" t="s">
        <v>220</v>
      </c>
      <c r="B139" s="26" t="s">
        <v>221</v>
      </c>
      <c r="C139" s="27">
        <v>575</v>
      </c>
      <c r="D139" s="28"/>
    </row>
    <row r="140" s="4" customFormat="1" ht="20.1" customHeight="1" spans="1:4">
      <c r="A140" s="22" t="s">
        <v>222</v>
      </c>
      <c r="B140" s="26" t="s">
        <v>223</v>
      </c>
      <c r="C140" s="27">
        <v>578</v>
      </c>
      <c r="D140" s="28"/>
    </row>
    <row r="141" s="4" customFormat="1" ht="20.1" customHeight="1" spans="1:4">
      <c r="A141" s="22" t="s">
        <v>224</v>
      </c>
      <c r="B141" s="26" t="s">
        <v>225</v>
      </c>
      <c r="C141" s="27">
        <v>571</v>
      </c>
      <c r="D141" s="28"/>
    </row>
    <row r="142" s="4" customFormat="1" ht="20.1" customHeight="1" spans="1:4">
      <c r="A142" s="22" t="s">
        <v>226</v>
      </c>
      <c r="B142" s="26" t="s">
        <v>227</v>
      </c>
      <c r="C142" s="27">
        <v>504</v>
      </c>
      <c r="D142" s="28"/>
    </row>
    <row r="143" s="4" customFormat="1" ht="20.1" customHeight="1" spans="1:4">
      <c r="A143" s="22" t="s">
        <v>228</v>
      </c>
      <c r="B143" s="26" t="s">
        <v>229</v>
      </c>
      <c r="C143" s="27">
        <v>627</v>
      </c>
      <c r="D143" s="28"/>
    </row>
    <row r="144" s="4" customFormat="1" ht="20.1" customHeight="1" spans="1:4">
      <c r="A144" s="22" t="s">
        <v>230</v>
      </c>
      <c r="B144" s="26" t="s">
        <v>231</v>
      </c>
      <c r="C144" s="27">
        <v>400</v>
      </c>
      <c r="D144" s="28"/>
    </row>
    <row r="145" s="4" customFormat="1" ht="20.1" customHeight="1" spans="1:4">
      <c r="A145" s="22" t="s">
        <v>232</v>
      </c>
      <c r="B145" s="26" t="s">
        <v>233</v>
      </c>
      <c r="C145" s="27">
        <v>502</v>
      </c>
      <c r="D145" s="28"/>
    </row>
    <row r="146" s="4" customFormat="1" ht="20.1" customHeight="1" spans="1:4">
      <c r="A146" s="33" t="s">
        <v>234</v>
      </c>
      <c r="B146" s="26" t="s">
        <v>235</v>
      </c>
      <c r="C146" s="27">
        <v>572</v>
      </c>
      <c r="D146" s="28"/>
    </row>
    <row r="147" s="6" customFormat="1" spans="1:254">
      <c r="A147" s="34"/>
      <c r="B147" s="35" t="s">
        <v>236</v>
      </c>
      <c r="C147" s="20">
        <v>177</v>
      </c>
      <c r="D147" s="20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36"/>
      <c r="AM147" s="36"/>
      <c r="AN147" s="36"/>
      <c r="AO147" s="36"/>
      <c r="AP147" s="36"/>
      <c r="AQ147" s="36"/>
      <c r="AR147" s="36"/>
      <c r="AS147" s="36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  <c r="BF147" s="36"/>
      <c r="BG147" s="36"/>
      <c r="BH147" s="36"/>
      <c r="BI147" s="36"/>
      <c r="BJ147" s="36"/>
      <c r="BK147" s="36"/>
      <c r="BL147" s="36"/>
      <c r="BM147" s="36"/>
      <c r="BN147" s="36"/>
      <c r="BO147" s="36"/>
      <c r="BP147" s="36"/>
      <c r="BQ147" s="36"/>
      <c r="BR147" s="36"/>
      <c r="BS147" s="36"/>
      <c r="BT147" s="36"/>
      <c r="BU147" s="36"/>
      <c r="BV147" s="36"/>
      <c r="BW147" s="36"/>
      <c r="BX147" s="36"/>
      <c r="BY147" s="36"/>
      <c r="BZ147" s="36"/>
      <c r="CA147" s="36"/>
      <c r="CB147" s="36"/>
      <c r="CC147" s="36"/>
      <c r="CD147" s="36"/>
      <c r="CE147" s="36"/>
      <c r="CF147" s="36"/>
      <c r="CG147" s="36"/>
      <c r="CH147" s="36"/>
      <c r="CI147" s="36"/>
      <c r="CJ147" s="36"/>
      <c r="CK147" s="36"/>
      <c r="CL147" s="36"/>
      <c r="CM147" s="36"/>
      <c r="CN147" s="36"/>
      <c r="CO147" s="36"/>
      <c r="CP147" s="36"/>
      <c r="CQ147" s="36"/>
      <c r="CR147" s="36"/>
      <c r="CS147" s="36"/>
      <c r="CT147" s="36"/>
      <c r="CU147" s="36"/>
      <c r="CV147" s="36"/>
      <c r="CW147" s="36"/>
      <c r="CX147" s="36"/>
      <c r="CY147" s="36"/>
      <c r="CZ147" s="36"/>
      <c r="DA147" s="36"/>
      <c r="DB147" s="36"/>
      <c r="DC147" s="36"/>
      <c r="DD147" s="36"/>
      <c r="DE147" s="36"/>
      <c r="DF147" s="36"/>
      <c r="DG147" s="36"/>
      <c r="DH147" s="36"/>
      <c r="DI147" s="36"/>
      <c r="DJ147" s="36"/>
      <c r="DK147" s="36"/>
      <c r="DL147" s="36"/>
      <c r="DM147" s="36"/>
      <c r="DN147" s="36"/>
      <c r="DO147" s="36"/>
      <c r="DP147" s="36"/>
      <c r="DQ147" s="36"/>
      <c r="DR147" s="36"/>
      <c r="DS147" s="36"/>
      <c r="DT147" s="36"/>
      <c r="DU147" s="36"/>
      <c r="DV147" s="36"/>
      <c r="DW147" s="36"/>
      <c r="DX147" s="36"/>
      <c r="DY147" s="36"/>
      <c r="DZ147" s="36"/>
      <c r="EA147" s="36"/>
      <c r="EB147" s="36"/>
      <c r="EC147" s="36"/>
      <c r="ED147" s="36"/>
      <c r="EE147" s="36"/>
      <c r="EF147" s="36"/>
      <c r="EG147" s="36"/>
      <c r="EH147" s="36"/>
      <c r="EI147" s="36"/>
      <c r="EJ147" s="36"/>
      <c r="EK147" s="36"/>
      <c r="EL147" s="36"/>
      <c r="EM147" s="36"/>
      <c r="EN147" s="36"/>
      <c r="EO147" s="36"/>
      <c r="EP147" s="36"/>
      <c r="EQ147" s="36"/>
      <c r="ER147" s="36"/>
      <c r="ES147" s="36"/>
      <c r="ET147" s="36"/>
      <c r="EU147" s="36"/>
      <c r="EV147" s="36"/>
      <c r="EW147" s="36"/>
      <c r="EX147" s="36"/>
      <c r="EY147" s="36"/>
      <c r="EZ147" s="36"/>
      <c r="FA147" s="36"/>
      <c r="FB147" s="36"/>
      <c r="FC147" s="36"/>
      <c r="FD147" s="36"/>
      <c r="FE147" s="36"/>
      <c r="FF147" s="36"/>
      <c r="FG147" s="36"/>
      <c r="FH147" s="36"/>
      <c r="FI147" s="36"/>
      <c r="FJ147" s="36"/>
      <c r="FK147" s="36"/>
      <c r="FL147" s="36"/>
      <c r="FM147" s="36"/>
      <c r="FN147" s="36"/>
      <c r="FO147" s="36"/>
      <c r="FP147" s="36"/>
      <c r="FQ147" s="36"/>
      <c r="FR147" s="36"/>
      <c r="FS147" s="36"/>
      <c r="FT147" s="36"/>
      <c r="FU147" s="36"/>
      <c r="FV147" s="36"/>
      <c r="FW147" s="36"/>
      <c r="FX147" s="36"/>
      <c r="FY147" s="36"/>
      <c r="FZ147" s="36"/>
      <c r="GA147" s="36"/>
      <c r="GB147" s="36"/>
      <c r="GC147" s="36"/>
      <c r="GD147" s="36"/>
      <c r="GE147" s="36"/>
      <c r="GF147" s="36"/>
      <c r="GG147" s="36"/>
      <c r="GH147" s="36"/>
      <c r="GI147" s="36"/>
      <c r="GJ147" s="36"/>
      <c r="GK147" s="36"/>
      <c r="GL147" s="36"/>
      <c r="GM147" s="36"/>
      <c r="GN147" s="36"/>
      <c r="GO147" s="36"/>
      <c r="GP147" s="36"/>
      <c r="GQ147" s="36"/>
      <c r="GR147" s="36"/>
      <c r="GS147" s="36"/>
      <c r="GT147" s="36"/>
      <c r="GU147" s="36"/>
      <c r="GV147" s="36"/>
      <c r="GW147" s="36"/>
      <c r="GX147" s="36"/>
      <c r="GY147" s="36"/>
      <c r="GZ147" s="36"/>
      <c r="HA147" s="36"/>
      <c r="HB147" s="36"/>
      <c r="HC147" s="36"/>
      <c r="HD147" s="36"/>
      <c r="HE147" s="36"/>
      <c r="HF147" s="36"/>
      <c r="HG147" s="36"/>
      <c r="HH147" s="36"/>
      <c r="HI147" s="36"/>
      <c r="HJ147" s="36"/>
      <c r="HK147" s="36"/>
      <c r="HL147" s="36"/>
      <c r="HM147" s="36"/>
      <c r="HN147" s="36"/>
      <c r="HO147" s="36"/>
      <c r="HP147" s="36"/>
      <c r="HQ147" s="36"/>
      <c r="HR147" s="36"/>
      <c r="HS147" s="36"/>
      <c r="HT147" s="36"/>
      <c r="HU147" s="36"/>
      <c r="HV147" s="36"/>
      <c r="HW147" s="36"/>
      <c r="HX147" s="36"/>
      <c r="HY147" s="36"/>
      <c r="HZ147" s="36"/>
      <c r="IA147" s="36"/>
      <c r="IB147" s="36"/>
      <c r="IC147" s="36"/>
      <c r="ID147" s="36"/>
      <c r="IE147" s="36"/>
      <c r="IF147" s="36"/>
      <c r="IG147" s="36"/>
      <c r="IH147" s="36"/>
      <c r="II147" s="36"/>
      <c r="IJ147" s="36"/>
      <c r="IK147" s="36"/>
      <c r="IL147" s="36"/>
      <c r="IM147" s="36"/>
      <c r="IN147" s="36"/>
      <c r="IO147" s="36"/>
      <c r="IP147" s="36"/>
      <c r="IQ147" s="36"/>
      <c r="IR147" s="36"/>
      <c r="IS147" s="36"/>
      <c r="IT147" s="36"/>
    </row>
  </sheetData>
  <autoFilter ref="A5:IV147">
    <filterColumn colId="2">
      <filters>
        <filter val="1,045.00"/>
        <filter val="1,048.00"/>
        <filter val="1,131.00"/>
        <filter val="1,161.00"/>
        <filter val="51,166.00"/>
        <filter val="1,229.00"/>
        <filter val="1,293.00"/>
        <filter val="1,366.00"/>
        <filter val="1,379.00"/>
        <filter val="1,434.00"/>
        <filter val="1,468.00"/>
        <filter val="11,500.00"/>
        <filter val="1,503.00"/>
        <filter val="11,707.00"/>
        <filter val="1,714.00"/>
        <filter val="1,812.00"/>
        <filter val="1,823.00"/>
        <filter val="50.00"/>
        <filter val="65.00"/>
        <filter val="72.00"/>
        <filter val="143.00"/>
        <filter val="177.00"/>
        <filter val="199.00"/>
        <filter val="205.00"/>
        <filter val="207.00"/>
        <filter val="232.00"/>
        <filter val="242.00"/>
        <filter val="244.00"/>
        <filter val="251.00"/>
        <filter val="263.00"/>
        <filter val="269.00"/>
        <filter val="272.00"/>
        <filter val="274.00"/>
        <filter val="287.00"/>
        <filter val="295.00"/>
        <filter val="298.00"/>
        <filter val="300.00"/>
        <filter val="303.00"/>
        <filter val="308.00"/>
        <filter val="312.00"/>
        <filter val="324.00"/>
        <filter val="326.00"/>
        <filter val="327.00"/>
        <filter val="330.00"/>
        <filter val="337.00"/>
        <filter val="349.00"/>
        <filter val="355.00"/>
        <filter val="357.00"/>
        <filter val="365.00"/>
        <filter val="375.00"/>
        <filter val="381.00"/>
        <filter val="385.00"/>
        <filter val="400.00"/>
        <filter val="402.00"/>
        <filter val="408.00"/>
        <filter val="418.00"/>
        <filter val="429.00"/>
        <filter val="434.00"/>
        <filter val="485.00"/>
        <filter val="500.00"/>
        <filter val="502.00"/>
        <filter val="504.00"/>
        <filter val="508.00"/>
        <filter val="516.00"/>
        <filter val="547.00"/>
        <filter val="549.00"/>
        <filter val="551.00"/>
        <filter val="553.00"/>
        <filter val="556.00"/>
        <filter val="571.00"/>
        <filter val="572.00"/>
        <filter val="574.00"/>
        <filter val="575.00"/>
        <filter val="578.00"/>
        <filter val="586.00"/>
        <filter val="590.00"/>
        <filter val="607.00"/>
        <filter val="611.00"/>
        <filter val="620.00"/>
        <filter val="627.00"/>
        <filter val="673.00"/>
        <filter val="681.00"/>
        <filter val="706.00"/>
        <filter val="783.00"/>
        <filter val="798.00"/>
        <filter val="806.00"/>
        <filter val="832.00"/>
        <filter val="846.00"/>
        <filter val="854.00"/>
        <filter val="949.00"/>
        <filter val="950.00"/>
        <filter val="969.00"/>
        <filter val="975.00"/>
        <filter val="5,045.00"/>
        <filter val="4,329.00"/>
        <filter val="4,392.00"/>
        <filter val="4,688.00"/>
        <filter val="4,839.00"/>
        <filter val="3,023.00"/>
        <filter val="3,198.00"/>
        <filter val="13,349.00"/>
        <filter val="3,388.00"/>
        <filter val="3,406.00"/>
        <filter val="3,408.00"/>
        <filter val="3,458.00"/>
        <filter val="2,128.00"/>
        <filter val="2,419.00"/>
        <filter val="9,688.00"/>
        <filter val="7,394.00"/>
        <filter val="7,798.00"/>
        <filter val="37,817.00"/>
        <filter val="7,984.00"/>
        <filter val="6,000.00"/>
      </filters>
    </filterColumn>
    <extLst/>
  </autoFilter>
  <mergeCells count="1">
    <mergeCell ref="B2:D2"/>
  </mergeCells>
  <printOptions horizontalCentered="1"/>
  <pageMargins left="0.708333333333333" right="0.708333333333333" top="0.747916666666667" bottom="0.747916666666667" header="0.314583333333333" footer="0.314583333333333"/>
  <pageSetup paperSize="9" fitToHeight="0" orientation="portrait" horizontalDpi="600"/>
  <headerFooter>
    <oddFooter>&amp;C第 &amp;P 页，共 &amp;N 页</oddFooter>
  </headerFooter>
  <ignoredErrors>
    <ignoredError sqref="C106 C2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李娜</dc:creator>
  <cp:lastModifiedBy>李娜</cp:lastModifiedBy>
  <dcterms:created xsi:type="dcterms:W3CDTF">2019-03-30T07:44:00Z</dcterms:created>
  <cp:lastPrinted>2019-03-30T07:52:00Z</cp:lastPrinted>
  <dcterms:modified xsi:type="dcterms:W3CDTF">2026-01-09T09:19:38Z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